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64" windowWidth="15036" windowHeight="7620"/>
  </bookViews>
  <sheets>
    <sheet name="Все года" sheetId="1" r:id="rId1"/>
  </sheets>
  <definedNames>
    <definedName name="_xlnm.Print_Titles" localSheetId="0">'Все года'!$8:$8</definedName>
  </definedNames>
  <calcPr calcId="145621"/>
</workbook>
</file>

<file path=xl/calcChain.xml><?xml version="1.0" encoding="utf-8"?>
<calcChain xmlns="http://schemas.openxmlformats.org/spreadsheetml/2006/main">
  <c r="AU10" i="1" l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9" i="1"/>
  <c r="AP69" i="1"/>
  <c r="AP58" i="1"/>
  <c r="AP10" i="1"/>
  <c r="AP9" i="1" s="1"/>
  <c r="AP139" i="1" s="1"/>
  <c r="AP84" i="1"/>
  <c r="AP132" i="1"/>
  <c r="AP133" i="1"/>
  <c r="AP134" i="1"/>
  <c r="AP135" i="1"/>
  <c r="AP128" i="1"/>
  <c r="AP129" i="1"/>
  <c r="AP130" i="1"/>
  <c r="AP118" i="1"/>
  <c r="AP119" i="1"/>
  <c r="AP126" i="1"/>
  <c r="AP124" i="1"/>
  <c r="AP122" i="1"/>
  <c r="AP120" i="1"/>
  <c r="AP115" i="1"/>
  <c r="AP116" i="1"/>
  <c r="AP113" i="1"/>
  <c r="AP110" i="1" s="1"/>
  <c r="AP109" i="1" s="1"/>
  <c r="AP103" i="1"/>
  <c r="AP107" i="1"/>
  <c r="AP105" i="1"/>
  <c r="AP101" i="1"/>
  <c r="AP99" i="1"/>
  <c r="AP97" i="1"/>
  <c r="AP93" i="1"/>
  <c r="AP91" i="1"/>
  <c r="AP89" i="1"/>
  <c r="AP87" i="1"/>
  <c r="AP85" i="1"/>
  <c r="AP76" i="1"/>
  <c r="AP75" i="1" s="1"/>
  <c r="AP80" i="1"/>
  <c r="AP78" i="1"/>
  <c r="AP71" i="1"/>
  <c r="AP73" i="1"/>
  <c r="AP67" i="1"/>
  <c r="AP66" i="1" s="1"/>
  <c r="AP64" i="1"/>
  <c r="AP62" i="1"/>
  <c r="AP60" i="1"/>
  <c r="AP56" i="1"/>
  <c r="AP54" i="1"/>
  <c r="AP52" i="1"/>
  <c r="AP48" i="1"/>
  <c r="AP44" i="1"/>
  <c r="AP42" i="1"/>
  <c r="AP39" i="1"/>
  <c r="AP37" i="1"/>
  <c r="AP34" i="1"/>
  <c r="AP30" i="1"/>
  <c r="AP22" i="1"/>
  <c r="AP20" i="1"/>
  <c r="AP17" i="1"/>
  <c r="AP15" i="1"/>
  <c r="AP59" i="1" l="1"/>
  <c r="AP70" i="1"/>
  <c r="AP51" i="1"/>
  <c r="AP50" i="1" s="1"/>
  <c r="AP29" i="1"/>
  <c r="AP14" i="1"/>
</calcChain>
</file>

<file path=xl/sharedStrings.xml><?xml version="1.0" encoding="utf-8"?>
<sst xmlns="http://schemas.openxmlformats.org/spreadsheetml/2006/main" count="1028" uniqueCount="208">
  <si>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</si>
  <si>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</si>
  <si>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</si>
  <si>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</si>
  <si>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</si>
  <si>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</si>
  <si>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</si>
  <si>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</si>
  <si>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</si>
  <si>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</si>
  <si>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</si>
  <si>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</si>
  <si>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</si>
  <si>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</si>
  <si>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</si>
  <si>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</si>
  <si>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</si>
  <si>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2019 г. (Ф)</t>
  </si>
  <si>
    <t>2019 г. (Р)</t>
  </si>
  <si>
    <t>2019 г. (М)</t>
  </si>
  <si>
    <t>2019 г. (П)</t>
  </si>
  <si>
    <t>2020 г. (Ф)</t>
  </si>
  <si>
    <t>2020 г. (Р)</t>
  </si>
  <si>
    <t>2020 г. (М)</t>
  </si>
  <si>
    <t>2020 г. (П)</t>
  </si>
  <si>
    <t>АДМИНИСТРАЦИЯ СЕМИКАРАКОРСКОГО ГОРОДСКОГО ПОСЕЛЕНИЯ</t>
  </si>
  <si>
    <t>951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</si>
  <si>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</si>
  <si>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</si>
  <si>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</si>
  <si>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</si>
  <si>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</si>
  <si>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выполнения функций представительных органов МО "Семикаракорское городское   поселение" в рамках обеспечения деятельности Собрания депутатов Семикаракорского городского  поселения (за исключением расходов на выплаты по оплате труда)</t>
  </si>
  <si>
    <t>90.3.00.00190</t>
  </si>
  <si>
    <t>Расходы на обеспечение выполнения функций представительных органов МО "Семикаракорское городское   поселение" в рамках обеспечения деятельности Собрания депутатов Семикаракорского городского  поселения (за исключением расходов на выплаты по оплате труда) (Иные закупки товаров, работ и услуг для обеспечения государственных (муниципальных) нужд)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</si>
  <si>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</si>
  <si>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</si>
  <si>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</si>
  <si>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работникам Администрации Семикаракорского городского поселения в   рамках подпрограммы «Обеспечение реализации муниципальной программы Семикаракорского городского  поселения Муниципальная политика» муниципальной программы Семикаракорского городского поселения  "Муниципальная политика"</t>
  </si>
  <si>
    <t>02.2.00.00110</t>
  </si>
  <si>
    <t>Расходы на выплаты по оплате труда работникам Администрации Семикаракорского городского поселения в   рамках подпрограммы «Обеспечение реализации муниципальной программы Семикаракорского городского  поселения Муниципальная политика» муниципальной программы Семикаракорского городского поселения  "Муниципальная политика" (Расходы на выплаты персоналу государственных (муниципальных) органов)</t>
  </si>
  <si>
    <t>120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</si>
  <si>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</t>
  </si>
  <si>
    <t>02.2.00.00190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</si>
  <si>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 (Расходы на выплаты персоналу государственных (муниципальных) органов)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</si>
  <si>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</si>
  <si>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«Обеспечение реализации   муниципальной программы Семикаракорского городского поселения «Муниципальная политика»  муниципальной программы Семикаракорского городского поселения "Муниципальная политика"</t>
  </si>
  <si>
    <t>02.2.00.90210</t>
  </si>
  <si>
    <t>Мероприятия по обеспечению содержания имущества в рамках подпрограммы «Обеспечение реализации   муниципальной программы Семикаракорского городского поселения «Муниципальная политика»  муниципальной программы Семикаракорского городского поселения "Муниципальная политика" (Уплата налогов, сборов и иных платежей)</t>
  </si>
  <si>
    <t>850</t>
  </si>
  <si>
    <t>Мероприятия в сфере средств массовой информации и коммуникаций в рамках муниципальной программы  Семикаракорского городского поселения "Информационное общество"</t>
  </si>
  <si>
    <t>12.0.00.21020</t>
  </si>
  <si>
    <t>Мероприятия в сфере средств массовой информации и коммуникаций в рамках муниципальной программы  Семикаракорского городского поселения "Информационное общество" (Иные закупки товаров, работ и услуг для обеспечения государственных (муниципальных) нужд)</t>
  </si>
  <si>
    <t>Субвенция на осуществление полномочий по определению в соответствии с частью 1 статьи 11.2 Областного   закона от 25 октября 2002 года № 273-ЗС «Об административных правонарушениях» перечня должностных 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Семикаракорского  городского поселения»</t>
  </si>
  <si>
    <t>89.9.00.72390</t>
  </si>
  <si>
    <t>Субвенция на осуществление полномочий по определению в соответствии с частью 1 статьи 11.2 Областного   закона от 25 октября 2002 года № 273-ЗС «Об административных правонарушениях» перечня должностных 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Семикаракорского  городского поселения» (Иные закупки товаров, работ и услуг для обеспечения государственных (муниципальных) нужд)</t>
  </si>
  <si>
    <t>Резервные фонды</t>
  </si>
  <si>
    <t>11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</si>
  <si>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</t>
  </si>
  <si>
    <t>99.1.00.90100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</si>
  <si>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 (Резервные средства)</t>
  </si>
  <si>
    <t>870</t>
  </si>
  <si>
    <t>Другие общегосударственные вопросы</t>
  </si>
  <si>
    <t>13</t>
  </si>
  <si>
    <t>Проведение социологических опросов, исследований по вопросам развития малого и среднего  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</t>
  </si>
  <si>
    <t>01.0.00.22140</t>
  </si>
  <si>
    <t>Проведение социологических опросов, исследований по вопросам развития малого и среднего  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 (Иные закупки товаров, работ и услуг для обеспечения государственных (муниципальных) нужд)</t>
  </si>
  <si>
    <t>Мероприятия в сфере средств массовой информации и коммуникаций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</t>
  </si>
  <si>
    <t>02.2.00.21020</t>
  </si>
  <si>
    <t>Мероприятия в сфере средств массовой информации и коммуникаций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</si>
  <si>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</t>
  </si>
  <si>
    <t>02.2.00.99990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</si>
  <si>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 (Социальные выплаты гражданам, кроме публичных нормативных социальных выплат)</t>
  </si>
  <si>
    <t>320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</si>
  <si>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 (Уплата налогов, сборов и иных платежей)</t>
  </si>
  <si>
    <t>Приобретение муниципального имущества в рамках муниципальной программы Семикаракорского городского поселения "Муниципальное имущество"</t>
  </si>
  <si>
    <t>04.0.00.41020</t>
  </si>
  <si>
    <t>Приобретение муниципального имущества в рамках муниципальной программы Семикаракорского городского поселения "Муниципальное имущество"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</si>
  <si>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</t>
  </si>
  <si>
    <t>04.0.00.90210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</si>
  <si>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</si>
  <si>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 (Уплата налогов, сборов и иных платежей)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</si>
  <si>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 (Расходы на выплаты персоналу государственных (муниципальных) органов)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</si>
  <si>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 (Иные закупки товаров, работ и услуг для обеспечения государственных (муниципальных) нужд)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</si>
  <si>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 (Исполнение судебных актов)</t>
  </si>
  <si>
    <t>830</t>
  </si>
  <si>
    <t>Исполнение судебных актов по искам к Администрации Семикаракорского городского поселения о   возмещении вреда, причиненного незаконными действиями (бездействием) Администрации  Семикаракорского городского поселения либо их должностных лиц, по иным непрограммным мероприятиям  в рамках непрограммного направления деятельности "Реализация функций иных органов местного  самоуправления Семикаракорского городского поселения" (Исполнение судебных актов Российской  Федерации и мировых соглашений по возмещению вреда, причиненного в результате незаконных действий  (бездействия) органов государственной власти (государственных органов), органов местного  самоуправления либо должностных лиц этих органов</t>
  </si>
  <si>
    <t>99.9.00.90120</t>
  </si>
  <si>
    <t>Исполнение судебных актов по искам к Администрации Семикаракорского городского поселения о   возмещении вреда, причиненного незаконными действиями (бездействием) Администрации  Семикаракорского городского поселения либо их должностных лиц, по иным непрограммным мероприятиям  в рамках непрограммного направления деятельности "Реализация функций иных органов местного  самоуправления Семикаракорского городского поселения" (Исполнение судебных актов Российской  Федерации и мировых соглашений по возмещению вреда, причиненного в результате незаконных действий  (бездействия) органов государственной власти (государственных органов), органов местного  самоуправления либо должностных лиц этих органов (Уплата налогов, сборов и иных платежей)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</si>
  <si>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</si>
  <si>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</si>
  <si>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</si>
  <si>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обеспечению пожарной безопасности в рамках подпрограммы "Пожарная безопасность"   муниципальной программы Семикаракорского городского поселения "Защита населения и территории от  чрезвычайных ситуаций, обеспечение пожарной безопасности и безопасности людей на водных объектах"</t>
  </si>
  <si>
    <t>05.1.00.21670</t>
  </si>
  <si>
    <t>Мероприятия по обеспечению пожарной безопасности в рамках подпрограммы "Пожарная безопасность"   муниципальной программы Семикаракорского городского поселения "Защита населения и территории от 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</si>
  <si>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</t>
  </si>
  <si>
    <t>05.2.00.85200</t>
  </si>
  <si>
    <t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 (Иные межбюджетные трансферты)</t>
  </si>
  <si>
    <t>540</t>
  </si>
  <si>
    <t>Мероприятия по обеспечению безопасности на воде в рамках подпрограммы "Обеспечение безопасности на   воде" муниципальной программы Семикаракорского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</t>
  </si>
  <si>
    <t>05.3.00.21710</t>
  </si>
  <si>
    <t>Мероприятия по обеспечению безопасности на воде в рамках подпрограммы "Обеспечение безопасности на   воде" муниципальной программы Семикаракорского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</si>
  <si>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</si>
  <si>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</si>
  <si>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Мероприятия связанные с текущим ремонтом и содержанием автомобильных дорог общего пользования   местного значения в рамках подпрограммы "Содержание дорог, повышение безопасности дорожного  движения на территории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</t>
  </si>
  <si>
    <t>07.1.00.22440</t>
  </si>
  <si>
    <t>Мероприятия связанные с текущим ремонтом и содержанием автомобильных дорог общего пользования   местного значения в рамках подпрограммы "Содержание дорог, повышение безопасности дорожного  движения на территории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</si>
  <si>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</t>
  </si>
  <si>
    <t>07.1.00.22980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</si>
  <si>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 (Иные закупки товаров, работ и услуг для обеспечения государственных (муниципальных) нужд)</t>
  </si>
  <si>
    <t>Субсидия на ремонт и содержание автомобильных дорог общего пользования местного значения</t>
  </si>
  <si>
    <t>07.1.00.S3510</t>
  </si>
  <si>
    <t>Субсидия на ремонт и содержание автомобильных дорог общего пользования местного значения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</si>
  <si>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</si>
  <si>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</si>
  <si>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Оценка муниципального имущества, признание прав и регулирование отношений по муниципальной   собственности Семикаракорского городского поселения в рамках муниципальной программы  Семикаракорского городского поселения "Муниципальное имущество"</t>
  </si>
  <si>
    <t>04.0.00.22960</t>
  </si>
  <si>
    <t>Оценка муниципального имущества, признание прав и регулирование отношений по муниципальной   собственности Семикаракорского городского поселения в рамках муниципальной программы  Семикаракорского городского поселения "Муниципальное имущество" (Иные закупки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</si>
  <si>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</si>
  <si>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</si>
  <si>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</si>
  <si>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Привлечение собственников жилых помещений многоквартирных домов к финансированию проведения   капитального ремонта в рамках подпрограммы "Капитальный ремонт многоквартирных домов на  территории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</t>
  </si>
  <si>
    <t>07.5.00.22750</t>
  </si>
  <si>
    <t>Привлечение собственников жилых помещений многоквартирных домов к финансированию проведения   капитального ремонта в рамках подпрограммы "Капитальный ремонт многоквартирных домов на  территории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</si>
  <si>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Услуги работника по размещению информации в системе ГИС ЖКХ</t>
  </si>
  <si>
    <t>07.5.00.22761</t>
  </si>
  <si>
    <t>Услуги работника по размещению информации в системе ГИС ЖКХ (Иные закупки товаров, работ и услуг для обеспечения государственных (муниципальных) нужд)</t>
  </si>
  <si>
    <t>Коммунальное хозяйство</t>
  </si>
  <si>
    <t>02</t>
  </si>
  <si>
    <t>Мероприятия по ремонту теплосетей и тепловых колодцев в рамках подпрограммы "Комплексное развитие   систем коммунальной инфраструктуры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</t>
  </si>
  <si>
    <t>07.6.00.22170</t>
  </si>
  <si>
    <t>Мероприятия по ремонту теплосетей и тепловых колодцев в рамках подпрограммы "Комплексное развитие   систем коммунальной инфраструктуры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 (Иные закупки товаров, работ и услуг для обеспечения государственных (муниципальных) нужд)</t>
  </si>
  <si>
    <t>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(организация водоснабжения)</t>
  </si>
  <si>
    <t>07.6.00.23130</t>
  </si>
  <si>
    <t>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(организация водоснабжения) (Иные межбюджетные трансферты)</t>
  </si>
  <si>
    <t>Благоустройство</t>
  </si>
  <si>
    <t>Организация работы председателей ТОС: проведение совещаний, встреч, круглых столов с председателями   ТОС и заинтересованными должностными лицами в рамках муниципальной программы Семикаракорского  городского поселения "Развитие и поддержка территориального общественного самоуправления"</t>
  </si>
  <si>
    <t>03.0.00.22050</t>
  </si>
  <si>
    <t>Организация работы председателей ТОС: проведение совещаний, встреч, круглых столов с председателями   ТОС и заинтересованными должностными лицами в рамках муниципальной программы Семикаракорского  городского поселения "Развитие и поддержка территориального общественного самоуправления" (Иные закупки товаров, работ и услуг для обеспечения государственных (муниципальных) нужд)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</si>
  <si>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</t>
  </si>
  <si>
    <t>07.2.00.22110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</si>
  <si>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</si>
  <si>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санитарной очистке территорий и прочие мероприятия по благоустройству   Семикаракорского городского поселения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</t>
  </si>
  <si>
    <t>07.3.00.22520</t>
  </si>
  <si>
    <t>Мероприятия по санитарной очистке территорий и прочие мероприятия по благоустройству   Семикаракорского городского поселения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</si>
  <si>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оплате коммунальных услуг и содержанию сетей уличного освещения города 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</t>
  </si>
  <si>
    <t>07.4.00.22540</t>
  </si>
  <si>
    <t>Мероприятия по оплате коммунальных услуг и содержанию сетей уличного освещения города 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</si>
  <si>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выполнению работ по изготовлению сметной документации по объекту "Воздушные линии напряжением 0,4 кВ, расположенных на территории СНТ "Пищевик" и проведение экспертизы достоверности сметной стоимости" в рамках подпрограммы "Энергоэффективность и развитие энергетики" муниципальной программы Семикаракорского городского поселения "Комплексное развитие Семикаракорского городского поселения"</t>
  </si>
  <si>
    <t>07.4.00.22541</t>
  </si>
  <si>
    <t>Мероприятия по выполнению работ по изготовлению сметной документации по объекту "Воздушные линии напряжением 0,4 кВ, расположенных на территории СНТ "Пищевик" и проведение экспертизы достоверности сметной стоимости" в рамках подпрограммы "Энергоэффективность и развитие энергетики" муниципальной программы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</si>
  <si>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Мероприятия по приобретению ламп накаливания, светильников, фотореле, кабелей, кронштейнов рамках 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</t>
  </si>
  <si>
    <t>07.4.00.22610</t>
  </si>
  <si>
    <t>Мероприятия по приобретению ламп накаливания, светильников, фотореле, кабелей, кронштейнов рамках 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 (Иные закупки товаров, работ и услуг для обеспечения государственных (муниципальных) нужд)</t>
  </si>
  <si>
    <t>Разработка дизайн-проектов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</t>
  </si>
  <si>
    <t>08.1.00.22111</t>
  </si>
  <si>
    <t>Разработка дизайн-проектов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 (Иные закупки товаров, работ и услуг для обеспечения государственных (муниципальных) нужд)</t>
  </si>
  <si>
    <t>Разработка проектно-сметной документации по благоустройству общественного пространства "Место для купания "Подвесной мост", расположенного по адресу: Ростовская обл., Семикаракорский р-н, 100 метров по направлению на запад от строения, расположенного по адресу: город Семикаракорск, проспект В.А.Закруткина, 20/1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</t>
  </si>
  <si>
    <t>08.1.00.22112</t>
  </si>
  <si>
    <t>Разработка проектно-сметной документации по благоустройству общественного пространства "Место для купания "Подвесной мост", расположенного по адресу: Ростовская обл., Семикаракорский р-н, 100 метров по направлению на запад от строения, расположенного по адресу: город Семикаракорск, проспект В.А.Закруткина, 20/1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 (Иные закупки товаров, работ и услуг для обеспечения государственных (муниципальных) нужд)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</si>
  <si>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</t>
  </si>
  <si>
    <t>08.1.00.L5551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</si>
  <si>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 (Иные закупки товаров, работ и услуг для обеспечения государственных (муниципальных) нужд)</t>
  </si>
  <si>
    <t>Субсидии на реализацию мероприятий по благоустройству общественных территорий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</t>
  </si>
  <si>
    <t>08.1.00.S4200</t>
  </si>
  <si>
    <t>Субсидии на реализацию мероприятий по благоустройству общественных территорий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 (Иные закупки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</si>
  <si>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</si>
  <si>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</si>
  <si>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</si>
  <si>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 муниципальной программы Семикаракорского городского поселения "Муниципальная политика"</t>
  </si>
  <si>
    <t>02.1.00.22020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</si>
  <si>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 муниципальной программы Семикаракорского городского поселения "Муниципальная политика" (Иные закупки товаров, работ и услуг для обеспечения государственных (муниципальных) нужд)</t>
  </si>
  <si>
    <t>Молодежная политика</t>
  </si>
  <si>
    <t>Мероприятия по координации работы с молодежью в рамках подпрограммы "Поддержка молодежных   инициатив" муниципальной программы Семикаракорского городского поселения "Молодежь  г.Семикаракорска"</t>
  </si>
  <si>
    <t>11.1.00.23100</t>
  </si>
  <si>
    <t>Мероприятия по координации работы с молодежью в рамках подпрограммы "Поддержка молодежных   инициатив" муниципальной программы Семикаракорского городского поселения "Молодежь  г.Семикаракорска" (Иные закупки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</si>
  <si>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</si>
  <si>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</si>
  <si>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</si>
  <si>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Субсидия бюджетному учреждению культуры в рамках муниципальной программы Семикаракорского   городского поселения "Развитие культуры и досуга"</t>
  </si>
  <si>
    <t>09.0.00.22860</t>
  </si>
  <si>
    <t>Субсидия бюджетному учреждению культуры в рамках муниципальной программы Семикаракорского   городского поселения "Развитие культуры и досуга" (Субсидии бюджетным учреждениям)</t>
  </si>
  <si>
    <t>610</t>
  </si>
  <si>
    <t>Субсидия бюджетному учреждению культуры на приобретение газонокосилок</t>
  </si>
  <si>
    <t>09.0.00.23024</t>
  </si>
  <si>
    <t>Субсидия бюджетному учреждению культуры на приобретение газонокосилок (Субсидии бюджетным учреждениям)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</si>
  <si>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муниципальной программы Семикаракорского городского поселения "Развитие культуры и досуга"</t>
  </si>
  <si>
    <t>09.0.00.L4670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</si>
  <si>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муниципальной программы Семикаракорского городского поселения "Развитие культуры и досуга" (Субсидии бюджетным учреждениям)</t>
  </si>
  <si>
    <t>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"Развитие культуры и досуга"</t>
  </si>
  <si>
    <t>09.0.00.S3850</t>
  </si>
  <si>
    <t>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"Развитие культуры и досуга" (Субсидии бюджетным учреждениям)</t>
  </si>
  <si>
    <t>СРЕДСТВА МАССОВОЙ ИНФОРМАЦИИ</t>
  </si>
  <si>
    <t>Телевидение и радиовещание</t>
  </si>
  <si>
    <t>МКУ ЦКБ</t>
  </si>
  <si>
    <t>953</t>
  </si>
  <si>
    <t>Финансовое обеспечение деятельности казенного учреждения по благоустройству</t>
  </si>
  <si>
    <t>07.2.00.22740</t>
  </si>
  <si>
    <t>Финансовое обеспечение деятельности казенного учреждения по благоустройству (Расходы на выплаты персоналу казенных учреждений)</t>
  </si>
  <si>
    <t>110</t>
  </si>
  <si>
    <t>Финансовое обеспечение деятельности казенного учреждения по благоустройству (Иные закупки товаров, работ и услуг для обеспечения государственных (муниципальных) нужд)</t>
  </si>
  <si>
    <t>Финансовое обеспечение деятельности казенного учреждения по благоустройству (Уплата налогов, сборов и иных платежей)</t>
  </si>
  <si>
    <t>Всего</t>
  </si>
  <si>
    <t>Расходы бюджета Семикаракорского городского поселения Семикаракорского района 
по ведомственной структуре расходов бюджета Семикаракорского городского поселения 
Семикаракорского района за 2018 год</t>
  </si>
  <si>
    <t>План</t>
  </si>
  <si>
    <t>Кассовое исполнение</t>
  </si>
  <si>
    <t>% исполнение</t>
  </si>
  <si>
    <t xml:space="preserve">Приложение 2 
к решению Собрания депутатов 
Семикаракорского городского 
поселения от 12.03.2019 № 132 
"Об отчете об исполнении бюджета
 Семикаракорского городского поселения 
Семикаракорского района за 2018 год"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</si>
</sst>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0"/>
  <sheetViews>
    <sheetView showGridLines="0" tabSelected="1" view="pageBreakPreview" topLeftCell="A154" zoomScale="60" zoomScaleNormal="100" workbookViewId="0">
      <selection activeCell="C2" sqref="C2"/>
    </sheetView>
  </sheetViews>
  <sheetFormatPr defaultRowHeight="10.199999999999999" customHeight="1" x14ac:dyDescent="0.3"/>
  <cols>
    <col min="1" max="1" width="63.5546875" customWidth="1"/>
    <col min="2" max="2" width="8.77734375" customWidth="1"/>
    <col min="3" max="3" width="6.6640625" customWidth="1"/>
    <col min="4" max="4" width="5.88671875" customWidth="1"/>
    <col min="5" max="5" width="15.77734375" customWidth="1"/>
    <col min="6" max="19" width="8" hidden="1"/>
    <col min="20" max="20" width="6.21875" customWidth="1"/>
    <col min="21" max="26" width="8" hidden="1"/>
    <col min="27" max="27" width="12.5546875" style="20" customWidth="1"/>
    <col min="28" max="41" width="8" style="20" hidden="1"/>
    <col min="42" max="42" width="12.109375" style="20" customWidth="1"/>
    <col min="43" max="46" width="8" style="20" hidden="1" customWidth="1"/>
    <col min="47" max="47" width="10.88671875" style="20" customWidth="1"/>
    <col min="48" max="52" width="8" hidden="1"/>
  </cols>
  <sheetData>
    <row r="1" spans="1:52" ht="132" customHeight="1" x14ac:dyDescent="0.3">
      <c r="C1" s="31" t="s">
        <v>207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52" ht="13.8" customHeight="1" x14ac:dyDescent="0.3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52" ht="51" customHeight="1" x14ac:dyDescent="0.3">
      <c r="A3" s="35" t="s">
        <v>203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</row>
    <row r="4" spans="1:52" ht="14.4" x14ac:dyDescent="0.3"/>
    <row r="5" spans="1:52" ht="19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 t="s">
        <v>0</v>
      </c>
      <c r="AV5" s="1"/>
      <c r="AW5" s="1"/>
      <c r="AX5" s="1"/>
      <c r="AY5" s="1"/>
      <c r="AZ5" s="1"/>
    </row>
    <row r="6" spans="1:52" ht="14.4" x14ac:dyDescent="0.3">
      <c r="A6" s="34" t="s">
        <v>6</v>
      </c>
      <c r="B6" s="37" t="s">
        <v>7</v>
      </c>
      <c r="C6" s="37" t="s">
        <v>8</v>
      </c>
      <c r="D6" s="37" t="s">
        <v>9</v>
      </c>
      <c r="E6" s="37" t="s">
        <v>10</v>
      </c>
      <c r="F6" s="37" t="s">
        <v>10</v>
      </c>
      <c r="G6" s="37" t="s">
        <v>10</v>
      </c>
      <c r="H6" s="37" t="s">
        <v>10</v>
      </c>
      <c r="I6" s="37" t="s">
        <v>10</v>
      </c>
      <c r="J6" s="37" t="s">
        <v>10</v>
      </c>
      <c r="K6" s="37" t="s">
        <v>10</v>
      </c>
      <c r="L6" s="37" t="s">
        <v>10</v>
      </c>
      <c r="M6" s="37" t="s">
        <v>10</v>
      </c>
      <c r="N6" s="37" t="s">
        <v>10</v>
      </c>
      <c r="O6" s="37" t="s">
        <v>10</v>
      </c>
      <c r="P6" s="37" t="s">
        <v>10</v>
      </c>
      <c r="Q6" s="37" t="s">
        <v>10</v>
      </c>
      <c r="R6" s="37" t="s">
        <v>10</v>
      </c>
      <c r="S6" s="37" t="s">
        <v>10</v>
      </c>
      <c r="T6" s="37" t="s">
        <v>11</v>
      </c>
      <c r="U6" s="37" t="s">
        <v>12</v>
      </c>
      <c r="V6" s="37" t="s">
        <v>13</v>
      </c>
      <c r="W6" s="37" t="s">
        <v>14</v>
      </c>
      <c r="X6" s="37" t="s">
        <v>15</v>
      </c>
      <c r="Y6" s="37" t="s">
        <v>16</v>
      </c>
      <c r="Z6" s="34" t="s">
        <v>6</v>
      </c>
      <c r="AA6" s="34" t="s">
        <v>204</v>
      </c>
      <c r="AB6" s="34" t="s">
        <v>2</v>
      </c>
      <c r="AC6" s="34" t="s">
        <v>3</v>
      </c>
      <c r="AD6" s="34" t="s">
        <v>4</v>
      </c>
      <c r="AE6" s="34" t="s">
        <v>5</v>
      </c>
      <c r="AF6" s="34" t="s">
        <v>1</v>
      </c>
      <c r="AG6" s="34" t="s">
        <v>2</v>
      </c>
      <c r="AH6" s="34" t="s">
        <v>3</v>
      </c>
      <c r="AI6" s="34" t="s">
        <v>4</v>
      </c>
      <c r="AJ6" s="34" t="s">
        <v>5</v>
      </c>
      <c r="AK6" s="34" t="s">
        <v>1</v>
      </c>
      <c r="AL6" s="34" t="s">
        <v>2</v>
      </c>
      <c r="AM6" s="34" t="s">
        <v>3</v>
      </c>
      <c r="AN6" s="34" t="s">
        <v>4</v>
      </c>
      <c r="AO6" s="34" t="s">
        <v>5</v>
      </c>
      <c r="AP6" s="34" t="s">
        <v>205</v>
      </c>
      <c r="AQ6" s="34" t="s">
        <v>17</v>
      </c>
      <c r="AR6" s="34" t="s">
        <v>18</v>
      </c>
      <c r="AS6" s="34" t="s">
        <v>19</v>
      </c>
      <c r="AT6" s="34" t="s">
        <v>20</v>
      </c>
      <c r="AU6" s="34" t="s">
        <v>206</v>
      </c>
      <c r="AV6" s="34" t="s">
        <v>21</v>
      </c>
      <c r="AW6" s="34" t="s">
        <v>22</v>
      </c>
      <c r="AX6" s="34" t="s">
        <v>23</v>
      </c>
      <c r="AY6" s="34" t="s">
        <v>24</v>
      </c>
      <c r="AZ6" s="34" t="s">
        <v>6</v>
      </c>
    </row>
    <row r="7" spans="1:52" ht="34.200000000000003" customHeight="1" x14ac:dyDescent="0.3">
      <c r="A7" s="34"/>
      <c r="B7" s="37" t="s">
        <v>7</v>
      </c>
      <c r="C7" s="37" t="s">
        <v>8</v>
      </c>
      <c r="D7" s="37" t="s">
        <v>9</v>
      </c>
      <c r="E7" s="37" t="s">
        <v>10</v>
      </c>
      <c r="F7" s="37" t="s">
        <v>10</v>
      </c>
      <c r="G7" s="37" t="s">
        <v>10</v>
      </c>
      <c r="H7" s="37" t="s">
        <v>10</v>
      </c>
      <c r="I7" s="37" t="s">
        <v>10</v>
      </c>
      <c r="J7" s="37" t="s">
        <v>10</v>
      </c>
      <c r="K7" s="37" t="s">
        <v>10</v>
      </c>
      <c r="L7" s="37" t="s">
        <v>10</v>
      </c>
      <c r="M7" s="37" t="s">
        <v>10</v>
      </c>
      <c r="N7" s="37" t="s">
        <v>10</v>
      </c>
      <c r="O7" s="37" t="s">
        <v>10</v>
      </c>
      <c r="P7" s="37" t="s">
        <v>10</v>
      </c>
      <c r="Q7" s="37" t="s">
        <v>10</v>
      </c>
      <c r="R7" s="37" t="s">
        <v>10</v>
      </c>
      <c r="S7" s="37" t="s">
        <v>10</v>
      </c>
      <c r="T7" s="37" t="s">
        <v>11</v>
      </c>
      <c r="U7" s="37" t="s">
        <v>12</v>
      </c>
      <c r="V7" s="37" t="s">
        <v>13</v>
      </c>
      <c r="W7" s="37" t="s">
        <v>14</v>
      </c>
      <c r="X7" s="37" t="s">
        <v>15</v>
      </c>
      <c r="Y7" s="37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 t="s">
        <v>1</v>
      </c>
      <c r="AQ7" s="34" t="s">
        <v>2</v>
      </c>
      <c r="AR7" s="34" t="s">
        <v>3</v>
      </c>
      <c r="AS7" s="34" t="s">
        <v>4</v>
      </c>
      <c r="AT7" s="34" t="s">
        <v>5</v>
      </c>
      <c r="AU7" s="34" t="s">
        <v>1</v>
      </c>
      <c r="AV7" s="34" t="s">
        <v>2</v>
      </c>
      <c r="AW7" s="34" t="s">
        <v>3</v>
      </c>
      <c r="AX7" s="34" t="s">
        <v>4</v>
      </c>
      <c r="AY7" s="34" t="s">
        <v>5</v>
      </c>
      <c r="AZ7" s="34"/>
    </row>
    <row r="8" spans="1:52" ht="14.4" hidden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"/>
      <c r="AW8" s="2"/>
      <c r="AX8" s="2"/>
      <c r="AY8" s="2"/>
      <c r="AZ8" s="2"/>
    </row>
    <row r="9" spans="1:52" ht="50.1" customHeight="1" x14ac:dyDescent="0.3">
      <c r="A9" s="5" t="s">
        <v>25</v>
      </c>
      <c r="B9" s="4" t="s">
        <v>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 t="s">
        <v>25</v>
      </c>
      <c r="AA9" s="23">
        <v>94435.6</v>
      </c>
      <c r="AB9" s="23"/>
      <c r="AC9" s="23"/>
      <c r="AD9" s="23"/>
      <c r="AE9" s="23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3">
        <f>AP10+AP50+AP58+AP69+AP109+AP118+AP128</f>
        <v>85568</v>
      </c>
      <c r="AQ9" s="23"/>
      <c r="AR9" s="23"/>
      <c r="AS9" s="23"/>
      <c r="AT9" s="23"/>
      <c r="AU9" s="23">
        <f>AP9/AA9*100</f>
        <v>90.609897115071007</v>
      </c>
      <c r="AV9" s="7"/>
      <c r="AW9" s="7"/>
      <c r="AX9" s="7"/>
      <c r="AY9" s="7"/>
      <c r="AZ9" s="5" t="s">
        <v>25</v>
      </c>
    </row>
    <row r="10" spans="1:52" ht="33.450000000000003" customHeight="1" x14ac:dyDescent="0.3">
      <c r="A10" s="5" t="s">
        <v>27</v>
      </c>
      <c r="B10" s="4" t="s">
        <v>26</v>
      </c>
      <c r="C10" s="4" t="s">
        <v>28</v>
      </c>
      <c r="D10" s="4" t="s">
        <v>29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5" t="s">
        <v>27</v>
      </c>
      <c r="AA10" s="23">
        <v>17771</v>
      </c>
      <c r="AB10" s="23"/>
      <c r="AC10" s="23"/>
      <c r="AD10" s="23"/>
      <c r="AE10" s="23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3">
        <f>AP11+AP14+AP26+AP29</f>
        <v>17343.199999999997</v>
      </c>
      <c r="AQ10" s="23"/>
      <c r="AR10" s="23"/>
      <c r="AS10" s="23"/>
      <c r="AT10" s="23"/>
      <c r="AU10" s="23">
        <f t="shared" ref="AU10:AU73" si="0">AP10/AA10*100</f>
        <v>97.592707219627457</v>
      </c>
      <c r="AV10" s="7"/>
      <c r="AW10" s="7"/>
      <c r="AX10" s="7"/>
      <c r="AY10" s="7"/>
      <c r="AZ10" s="5" t="s">
        <v>27</v>
      </c>
    </row>
    <row r="11" spans="1:52" ht="78" customHeight="1" x14ac:dyDescent="0.3">
      <c r="A11" s="5" t="s">
        <v>30</v>
      </c>
      <c r="B11" s="4" t="s">
        <v>26</v>
      </c>
      <c r="C11" s="4" t="s">
        <v>28</v>
      </c>
      <c r="D11" s="4" t="s">
        <v>31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30</v>
      </c>
      <c r="AA11" s="23">
        <v>7</v>
      </c>
      <c r="AB11" s="23"/>
      <c r="AC11" s="23"/>
      <c r="AD11" s="23"/>
      <c r="AE11" s="23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3">
        <v>0</v>
      </c>
      <c r="AQ11" s="23"/>
      <c r="AR11" s="23"/>
      <c r="AS11" s="23"/>
      <c r="AT11" s="23"/>
      <c r="AU11" s="23">
        <f t="shared" si="0"/>
        <v>0</v>
      </c>
      <c r="AV11" s="7"/>
      <c r="AW11" s="7"/>
      <c r="AX11" s="7"/>
      <c r="AY11" s="7"/>
      <c r="AZ11" s="5" t="s">
        <v>30</v>
      </c>
    </row>
    <row r="12" spans="1:52" ht="98.4" customHeight="1" x14ac:dyDescent="0.3">
      <c r="A12" s="8" t="s">
        <v>32</v>
      </c>
      <c r="B12" s="9" t="s">
        <v>26</v>
      </c>
      <c r="C12" s="9" t="s">
        <v>28</v>
      </c>
      <c r="D12" s="9" t="s">
        <v>31</v>
      </c>
      <c r="E12" s="9" t="s">
        <v>33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 t="s">
        <v>32</v>
      </c>
      <c r="AA12" s="25">
        <v>7</v>
      </c>
      <c r="AB12" s="25"/>
      <c r="AC12" s="25"/>
      <c r="AD12" s="25"/>
      <c r="AE12" s="25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5">
        <v>0</v>
      </c>
      <c r="AQ12" s="25"/>
      <c r="AR12" s="25"/>
      <c r="AS12" s="25"/>
      <c r="AT12" s="25"/>
      <c r="AU12" s="30">
        <f t="shared" si="0"/>
        <v>0</v>
      </c>
      <c r="AV12" s="11"/>
      <c r="AW12" s="11"/>
      <c r="AX12" s="11"/>
      <c r="AY12" s="11"/>
      <c r="AZ12" s="8" t="s">
        <v>32</v>
      </c>
    </row>
    <row r="13" spans="1:52" ht="131.4" customHeight="1" x14ac:dyDescent="0.3">
      <c r="A13" s="12" t="s">
        <v>34</v>
      </c>
      <c r="B13" s="13" t="s">
        <v>26</v>
      </c>
      <c r="C13" s="13" t="s">
        <v>28</v>
      </c>
      <c r="D13" s="13" t="s">
        <v>31</v>
      </c>
      <c r="E13" s="13" t="s">
        <v>33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35</v>
      </c>
      <c r="U13" s="13"/>
      <c r="V13" s="14"/>
      <c r="W13" s="14"/>
      <c r="X13" s="14"/>
      <c r="Y13" s="14"/>
      <c r="Z13" s="12" t="s">
        <v>34</v>
      </c>
      <c r="AA13" s="27">
        <v>7</v>
      </c>
      <c r="AB13" s="27"/>
      <c r="AC13" s="27"/>
      <c r="AD13" s="27"/>
      <c r="AE13" s="27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7">
        <v>0</v>
      </c>
      <c r="AQ13" s="27"/>
      <c r="AR13" s="27"/>
      <c r="AS13" s="27"/>
      <c r="AT13" s="27"/>
      <c r="AU13" s="30">
        <f t="shared" si="0"/>
        <v>0</v>
      </c>
      <c r="AV13" s="15"/>
      <c r="AW13" s="15"/>
      <c r="AX13" s="15"/>
      <c r="AY13" s="15"/>
      <c r="AZ13" s="12" t="s">
        <v>34</v>
      </c>
    </row>
    <row r="14" spans="1:52" ht="66.599999999999994" customHeight="1" x14ac:dyDescent="0.3">
      <c r="A14" s="5" t="s">
        <v>36</v>
      </c>
      <c r="B14" s="4" t="s">
        <v>26</v>
      </c>
      <c r="C14" s="4" t="s">
        <v>28</v>
      </c>
      <c r="D14" s="4" t="s">
        <v>37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 t="s">
        <v>36</v>
      </c>
      <c r="AA14" s="23">
        <v>16442.099999999999</v>
      </c>
      <c r="AB14" s="23"/>
      <c r="AC14" s="23"/>
      <c r="AD14" s="23"/>
      <c r="AE14" s="23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3">
        <f>AP15+AP17+AP20+AP22+AP24</f>
        <v>16165.599999999999</v>
      </c>
      <c r="AQ14" s="23"/>
      <c r="AR14" s="23"/>
      <c r="AS14" s="23"/>
      <c r="AT14" s="23"/>
      <c r="AU14" s="23">
        <f t="shared" si="0"/>
        <v>98.318341331095169</v>
      </c>
      <c r="AV14" s="7"/>
      <c r="AW14" s="7"/>
      <c r="AX14" s="7"/>
      <c r="AY14" s="7"/>
      <c r="AZ14" s="5" t="s">
        <v>36</v>
      </c>
    </row>
    <row r="15" spans="1:52" ht="134.4" customHeight="1" x14ac:dyDescent="0.3">
      <c r="A15" s="16" t="s">
        <v>38</v>
      </c>
      <c r="B15" s="9" t="s">
        <v>26</v>
      </c>
      <c r="C15" s="9" t="s">
        <v>28</v>
      </c>
      <c r="D15" s="9" t="s">
        <v>37</v>
      </c>
      <c r="E15" s="9" t="s">
        <v>39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6" t="s">
        <v>38</v>
      </c>
      <c r="AA15" s="25">
        <v>13644.7</v>
      </c>
      <c r="AB15" s="25"/>
      <c r="AC15" s="25"/>
      <c r="AD15" s="25"/>
      <c r="AE15" s="2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5">
        <f>AP16</f>
        <v>13581.3</v>
      </c>
      <c r="AQ15" s="25"/>
      <c r="AR15" s="25"/>
      <c r="AS15" s="25"/>
      <c r="AT15" s="25"/>
      <c r="AU15" s="30">
        <f t="shared" si="0"/>
        <v>99.535350722258457</v>
      </c>
      <c r="AV15" s="11"/>
      <c r="AW15" s="11"/>
      <c r="AX15" s="11"/>
      <c r="AY15" s="11"/>
      <c r="AZ15" s="16" t="s">
        <v>38</v>
      </c>
    </row>
    <row r="16" spans="1:52" ht="153" customHeight="1" x14ac:dyDescent="0.3">
      <c r="A16" s="12" t="s">
        <v>40</v>
      </c>
      <c r="B16" s="13" t="s">
        <v>26</v>
      </c>
      <c r="C16" s="13" t="s">
        <v>28</v>
      </c>
      <c r="D16" s="13" t="s">
        <v>37</v>
      </c>
      <c r="E16" s="13" t="s">
        <v>39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41</v>
      </c>
      <c r="U16" s="13"/>
      <c r="V16" s="14"/>
      <c r="W16" s="14"/>
      <c r="X16" s="14"/>
      <c r="Y16" s="14"/>
      <c r="Z16" s="12" t="s">
        <v>40</v>
      </c>
      <c r="AA16" s="27">
        <v>13644.7</v>
      </c>
      <c r="AB16" s="27"/>
      <c r="AC16" s="27"/>
      <c r="AD16" s="27"/>
      <c r="AE16" s="27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7">
        <v>13581.3</v>
      </c>
      <c r="AQ16" s="27"/>
      <c r="AR16" s="27"/>
      <c r="AS16" s="27"/>
      <c r="AT16" s="27"/>
      <c r="AU16" s="30">
        <f t="shared" si="0"/>
        <v>99.535350722258457</v>
      </c>
      <c r="AV16" s="15"/>
      <c r="AW16" s="15"/>
      <c r="AX16" s="15"/>
      <c r="AY16" s="15"/>
      <c r="AZ16" s="12" t="s">
        <v>40</v>
      </c>
    </row>
    <row r="17" spans="1:52" ht="133.19999999999999" customHeight="1" x14ac:dyDescent="0.3">
      <c r="A17" s="16" t="s">
        <v>42</v>
      </c>
      <c r="B17" s="9" t="s">
        <v>26</v>
      </c>
      <c r="C17" s="9" t="s">
        <v>28</v>
      </c>
      <c r="D17" s="9" t="s">
        <v>37</v>
      </c>
      <c r="E17" s="9" t="s">
        <v>43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6" t="s">
        <v>42</v>
      </c>
      <c r="AA17" s="25">
        <v>1714</v>
      </c>
      <c r="AB17" s="25"/>
      <c r="AC17" s="25"/>
      <c r="AD17" s="25"/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5">
        <f>AP18+AP19</f>
        <v>1549.4</v>
      </c>
      <c r="AQ17" s="25"/>
      <c r="AR17" s="25"/>
      <c r="AS17" s="25"/>
      <c r="AT17" s="25"/>
      <c r="AU17" s="30">
        <f t="shared" si="0"/>
        <v>90.396732788798147</v>
      </c>
      <c r="AV17" s="11"/>
      <c r="AW17" s="11"/>
      <c r="AX17" s="11"/>
      <c r="AY17" s="11"/>
      <c r="AZ17" s="16" t="s">
        <v>42</v>
      </c>
    </row>
    <row r="18" spans="1:52" ht="142.80000000000001" customHeight="1" x14ac:dyDescent="0.3">
      <c r="A18" s="12" t="s">
        <v>44</v>
      </c>
      <c r="B18" s="13" t="s">
        <v>26</v>
      </c>
      <c r="C18" s="13" t="s">
        <v>28</v>
      </c>
      <c r="D18" s="13" t="s">
        <v>37</v>
      </c>
      <c r="E18" s="13" t="s">
        <v>43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41</v>
      </c>
      <c r="U18" s="13"/>
      <c r="V18" s="14"/>
      <c r="W18" s="14"/>
      <c r="X18" s="14"/>
      <c r="Y18" s="14"/>
      <c r="Z18" s="12" t="s">
        <v>44</v>
      </c>
      <c r="AA18" s="27">
        <v>10</v>
      </c>
      <c r="AB18" s="27"/>
      <c r="AC18" s="27"/>
      <c r="AD18" s="27"/>
      <c r="AE18" s="27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7">
        <v>6.7</v>
      </c>
      <c r="AQ18" s="27"/>
      <c r="AR18" s="27"/>
      <c r="AS18" s="27"/>
      <c r="AT18" s="27"/>
      <c r="AU18" s="30">
        <f t="shared" si="0"/>
        <v>67</v>
      </c>
      <c r="AV18" s="15"/>
      <c r="AW18" s="15"/>
      <c r="AX18" s="15"/>
      <c r="AY18" s="15"/>
      <c r="AZ18" s="12" t="s">
        <v>44</v>
      </c>
    </row>
    <row r="19" spans="1:52" ht="139.19999999999999" customHeight="1" x14ac:dyDescent="0.3">
      <c r="A19" s="12" t="s">
        <v>45</v>
      </c>
      <c r="B19" s="13" t="s">
        <v>26</v>
      </c>
      <c r="C19" s="13" t="s">
        <v>28</v>
      </c>
      <c r="D19" s="13" t="s">
        <v>37</v>
      </c>
      <c r="E19" s="13" t="s">
        <v>43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35</v>
      </c>
      <c r="U19" s="13"/>
      <c r="V19" s="14"/>
      <c r="W19" s="14"/>
      <c r="X19" s="14"/>
      <c r="Y19" s="14"/>
      <c r="Z19" s="12" t="s">
        <v>45</v>
      </c>
      <c r="AA19" s="27">
        <v>1704</v>
      </c>
      <c r="AB19" s="27"/>
      <c r="AC19" s="27"/>
      <c r="AD19" s="27"/>
      <c r="AE19" s="27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7">
        <v>1542.7</v>
      </c>
      <c r="AQ19" s="27"/>
      <c r="AR19" s="27"/>
      <c r="AS19" s="27"/>
      <c r="AT19" s="27"/>
      <c r="AU19" s="30">
        <f t="shared" si="0"/>
        <v>90.534037558685455</v>
      </c>
      <c r="AV19" s="15"/>
      <c r="AW19" s="15"/>
      <c r="AX19" s="15"/>
      <c r="AY19" s="15"/>
      <c r="AZ19" s="12" t="s">
        <v>45</v>
      </c>
    </row>
    <row r="20" spans="1:52" ht="111" customHeight="1" x14ac:dyDescent="0.3">
      <c r="A20" s="16" t="s">
        <v>46</v>
      </c>
      <c r="B20" s="9" t="s">
        <v>26</v>
      </c>
      <c r="C20" s="9" t="s">
        <v>28</v>
      </c>
      <c r="D20" s="9" t="s">
        <v>37</v>
      </c>
      <c r="E20" s="9" t="s">
        <v>47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6" t="s">
        <v>46</v>
      </c>
      <c r="AA20" s="25">
        <v>27.2</v>
      </c>
      <c r="AB20" s="25"/>
      <c r="AC20" s="25"/>
      <c r="AD20" s="25"/>
      <c r="AE20" s="2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5">
        <f>AP21</f>
        <v>23.9</v>
      </c>
      <c r="AQ20" s="25"/>
      <c r="AR20" s="25"/>
      <c r="AS20" s="25"/>
      <c r="AT20" s="25"/>
      <c r="AU20" s="30">
        <f t="shared" si="0"/>
        <v>87.867647058823522</v>
      </c>
      <c r="AV20" s="11"/>
      <c r="AW20" s="11"/>
      <c r="AX20" s="11"/>
      <c r="AY20" s="11"/>
      <c r="AZ20" s="16" t="s">
        <v>46</v>
      </c>
    </row>
    <row r="21" spans="1:52" ht="108" customHeight="1" x14ac:dyDescent="0.3">
      <c r="A21" s="12" t="s">
        <v>48</v>
      </c>
      <c r="B21" s="13" t="s">
        <v>26</v>
      </c>
      <c r="C21" s="13" t="s">
        <v>28</v>
      </c>
      <c r="D21" s="13" t="s">
        <v>37</v>
      </c>
      <c r="E21" s="13" t="s">
        <v>47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49</v>
      </c>
      <c r="U21" s="13"/>
      <c r="V21" s="14"/>
      <c r="W21" s="14"/>
      <c r="X21" s="14"/>
      <c r="Y21" s="14"/>
      <c r="Z21" s="12" t="s">
        <v>48</v>
      </c>
      <c r="AA21" s="27">
        <v>27.2</v>
      </c>
      <c r="AB21" s="27"/>
      <c r="AC21" s="27"/>
      <c r="AD21" s="27"/>
      <c r="AE21" s="27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7">
        <v>23.9</v>
      </c>
      <c r="AQ21" s="27"/>
      <c r="AR21" s="27"/>
      <c r="AS21" s="27"/>
      <c r="AT21" s="27"/>
      <c r="AU21" s="30">
        <f t="shared" si="0"/>
        <v>87.867647058823522</v>
      </c>
      <c r="AV21" s="15"/>
      <c r="AW21" s="15"/>
      <c r="AX21" s="15"/>
      <c r="AY21" s="15"/>
      <c r="AZ21" s="12" t="s">
        <v>48</v>
      </c>
    </row>
    <row r="22" spans="1:52" ht="81" customHeight="1" x14ac:dyDescent="0.3">
      <c r="A22" s="8" t="s">
        <v>50</v>
      </c>
      <c r="B22" s="9" t="s">
        <v>26</v>
      </c>
      <c r="C22" s="9" t="s">
        <v>28</v>
      </c>
      <c r="D22" s="9" t="s">
        <v>37</v>
      </c>
      <c r="E22" s="9" t="s">
        <v>51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50</v>
      </c>
      <c r="AA22" s="25">
        <v>1056</v>
      </c>
      <c r="AB22" s="25"/>
      <c r="AC22" s="25"/>
      <c r="AD22" s="25"/>
      <c r="AE22" s="2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5">
        <f>AP23</f>
        <v>1010.8</v>
      </c>
      <c r="AQ22" s="25"/>
      <c r="AR22" s="25"/>
      <c r="AS22" s="25"/>
      <c r="AT22" s="25"/>
      <c r="AU22" s="30">
        <f t="shared" si="0"/>
        <v>95.719696969696969</v>
      </c>
      <c r="AV22" s="11"/>
      <c r="AW22" s="11"/>
      <c r="AX22" s="11"/>
      <c r="AY22" s="11"/>
      <c r="AZ22" s="8" t="s">
        <v>50</v>
      </c>
    </row>
    <row r="23" spans="1:52" ht="98.4" customHeight="1" x14ac:dyDescent="0.3">
      <c r="A23" s="17" t="s">
        <v>52</v>
      </c>
      <c r="B23" s="13" t="s">
        <v>26</v>
      </c>
      <c r="C23" s="13" t="s">
        <v>28</v>
      </c>
      <c r="D23" s="13" t="s">
        <v>37</v>
      </c>
      <c r="E23" s="13" t="s">
        <v>51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35</v>
      </c>
      <c r="U23" s="13"/>
      <c r="V23" s="14"/>
      <c r="W23" s="14"/>
      <c r="X23" s="14"/>
      <c r="Y23" s="14"/>
      <c r="Z23" s="17" t="s">
        <v>52</v>
      </c>
      <c r="AA23" s="27">
        <v>1056</v>
      </c>
      <c r="AB23" s="27"/>
      <c r="AC23" s="27"/>
      <c r="AD23" s="27"/>
      <c r="AE23" s="27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7">
        <v>1010.8</v>
      </c>
      <c r="AQ23" s="27"/>
      <c r="AR23" s="27"/>
      <c r="AS23" s="27"/>
      <c r="AT23" s="27"/>
      <c r="AU23" s="30">
        <f t="shared" si="0"/>
        <v>95.719696969696969</v>
      </c>
      <c r="AV23" s="15"/>
      <c r="AW23" s="15"/>
      <c r="AX23" s="15"/>
      <c r="AY23" s="15"/>
      <c r="AZ23" s="17" t="s">
        <v>52</v>
      </c>
    </row>
    <row r="24" spans="1:52" ht="125.4" customHeight="1" x14ac:dyDescent="0.3">
      <c r="A24" s="16" t="s">
        <v>53</v>
      </c>
      <c r="B24" s="9" t="s">
        <v>26</v>
      </c>
      <c r="C24" s="9" t="s">
        <v>28</v>
      </c>
      <c r="D24" s="9" t="s">
        <v>37</v>
      </c>
      <c r="E24" s="9" t="s">
        <v>54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16" t="s">
        <v>53</v>
      </c>
      <c r="AA24" s="25">
        <v>0.2</v>
      </c>
      <c r="AB24" s="25"/>
      <c r="AC24" s="25"/>
      <c r="AD24" s="25"/>
      <c r="AE24" s="25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5">
        <v>0.2</v>
      </c>
      <c r="AQ24" s="25"/>
      <c r="AR24" s="25"/>
      <c r="AS24" s="25"/>
      <c r="AT24" s="25"/>
      <c r="AU24" s="30">
        <f t="shared" si="0"/>
        <v>100</v>
      </c>
      <c r="AV24" s="11"/>
      <c r="AW24" s="11"/>
      <c r="AX24" s="11"/>
      <c r="AY24" s="11"/>
      <c r="AZ24" s="16" t="s">
        <v>53</v>
      </c>
    </row>
    <row r="25" spans="1:52" ht="166.2" customHeight="1" x14ac:dyDescent="0.3">
      <c r="A25" s="12" t="s">
        <v>55</v>
      </c>
      <c r="B25" s="13" t="s">
        <v>26</v>
      </c>
      <c r="C25" s="13" t="s">
        <v>28</v>
      </c>
      <c r="D25" s="13" t="s">
        <v>37</v>
      </c>
      <c r="E25" s="13" t="s">
        <v>54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35</v>
      </c>
      <c r="U25" s="13"/>
      <c r="V25" s="14"/>
      <c r="W25" s="14"/>
      <c r="X25" s="14"/>
      <c r="Y25" s="14"/>
      <c r="Z25" s="12" t="s">
        <v>55</v>
      </c>
      <c r="AA25" s="27">
        <v>0.2</v>
      </c>
      <c r="AB25" s="27"/>
      <c r="AC25" s="27"/>
      <c r="AD25" s="27"/>
      <c r="AE25" s="27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7">
        <v>0.2</v>
      </c>
      <c r="AQ25" s="27"/>
      <c r="AR25" s="27"/>
      <c r="AS25" s="27"/>
      <c r="AT25" s="27"/>
      <c r="AU25" s="30">
        <f t="shared" si="0"/>
        <v>100</v>
      </c>
      <c r="AV25" s="15"/>
      <c r="AW25" s="15"/>
      <c r="AX25" s="15"/>
      <c r="AY25" s="15"/>
      <c r="AZ25" s="12" t="s">
        <v>55</v>
      </c>
    </row>
    <row r="26" spans="1:52" ht="16.649999999999999" customHeight="1" x14ac:dyDescent="0.3">
      <c r="A26" s="5" t="s">
        <v>56</v>
      </c>
      <c r="B26" s="4" t="s">
        <v>26</v>
      </c>
      <c r="C26" s="4" t="s">
        <v>28</v>
      </c>
      <c r="D26" s="4" t="s">
        <v>57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5" t="s">
        <v>56</v>
      </c>
      <c r="AA26" s="23">
        <v>50.5</v>
      </c>
      <c r="AB26" s="23"/>
      <c r="AC26" s="23"/>
      <c r="AD26" s="23"/>
      <c r="AE26" s="23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3">
        <v>0</v>
      </c>
      <c r="AQ26" s="23"/>
      <c r="AR26" s="23"/>
      <c r="AS26" s="23"/>
      <c r="AT26" s="23"/>
      <c r="AU26" s="23">
        <f t="shared" si="0"/>
        <v>0</v>
      </c>
      <c r="AV26" s="7"/>
      <c r="AW26" s="7"/>
      <c r="AX26" s="7"/>
      <c r="AY26" s="7"/>
      <c r="AZ26" s="5" t="s">
        <v>56</v>
      </c>
    </row>
    <row r="27" spans="1:52" ht="94.8" customHeight="1" x14ac:dyDescent="0.3">
      <c r="A27" s="16" t="s">
        <v>58</v>
      </c>
      <c r="B27" s="9" t="s">
        <v>26</v>
      </c>
      <c r="C27" s="9" t="s">
        <v>28</v>
      </c>
      <c r="D27" s="9" t="s">
        <v>57</v>
      </c>
      <c r="E27" s="9" t="s">
        <v>59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16" t="s">
        <v>58</v>
      </c>
      <c r="AA27" s="25">
        <v>50.5</v>
      </c>
      <c r="AB27" s="25"/>
      <c r="AC27" s="25"/>
      <c r="AD27" s="25"/>
      <c r="AE27" s="25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5">
        <v>0</v>
      </c>
      <c r="AQ27" s="25"/>
      <c r="AR27" s="25"/>
      <c r="AS27" s="25"/>
      <c r="AT27" s="25"/>
      <c r="AU27" s="30">
        <f t="shared" si="0"/>
        <v>0</v>
      </c>
      <c r="AV27" s="11"/>
      <c r="AW27" s="11"/>
      <c r="AX27" s="11"/>
      <c r="AY27" s="11"/>
      <c r="AZ27" s="16" t="s">
        <v>58</v>
      </c>
    </row>
    <row r="28" spans="1:52" ht="96.6" customHeight="1" x14ac:dyDescent="0.3">
      <c r="A28" s="12" t="s">
        <v>60</v>
      </c>
      <c r="B28" s="13" t="s">
        <v>26</v>
      </c>
      <c r="C28" s="13" t="s">
        <v>28</v>
      </c>
      <c r="D28" s="13" t="s">
        <v>57</v>
      </c>
      <c r="E28" s="13" t="s">
        <v>59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61</v>
      </c>
      <c r="U28" s="13"/>
      <c r="V28" s="14"/>
      <c r="W28" s="14"/>
      <c r="X28" s="14"/>
      <c r="Y28" s="14"/>
      <c r="Z28" s="12" t="s">
        <v>60</v>
      </c>
      <c r="AA28" s="27">
        <v>50.5</v>
      </c>
      <c r="AB28" s="27"/>
      <c r="AC28" s="27"/>
      <c r="AD28" s="27"/>
      <c r="AE28" s="27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7">
        <v>0</v>
      </c>
      <c r="AQ28" s="27"/>
      <c r="AR28" s="27"/>
      <c r="AS28" s="27"/>
      <c r="AT28" s="27"/>
      <c r="AU28" s="30">
        <f t="shared" si="0"/>
        <v>0</v>
      </c>
      <c r="AV28" s="15"/>
      <c r="AW28" s="15"/>
      <c r="AX28" s="15"/>
      <c r="AY28" s="15"/>
      <c r="AZ28" s="12" t="s">
        <v>60</v>
      </c>
    </row>
    <row r="29" spans="1:52" ht="33.450000000000003" customHeight="1" x14ac:dyDescent="0.3">
      <c r="A29" s="5" t="s">
        <v>62</v>
      </c>
      <c r="B29" s="4" t="s">
        <v>26</v>
      </c>
      <c r="C29" s="4" t="s">
        <v>28</v>
      </c>
      <c r="D29" s="4" t="s">
        <v>63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/>
      <c r="W29" s="6"/>
      <c r="X29" s="6"/>
      <c r="Y29" s="6"/>
      <c r="Z29" s="5" t="s">
        <v>62</v>
      </c>
      <c r="AA29" s="23">
        <v>1271.4000000000001</v>
      </c>
      <c r="AB29" s="23"/>
      <c r="AC29" s="23"/>
      <c r="AD29" s="23"/>
      <c r="AE29" s="23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3">
        <f>AP30+AP32+AP34+AP37+AP39+AP42+AP48+AP44</f>
        <v>1177.5999999999999</v>
      </c>
      <c r="AQ29" s="23"/>
      <c r="AR29" s="23"/>
      <c r="AS29" s="23"/>
      <c r="AT29" s="23"/>
      <c r="AU29" s="23">
        <f t="shared" si="0"/>
        <v>92.622306119238615</v>
      </c>
      <c r="AV29" s="7"/>
      <c r="AW29" s="7"/>
      <c r="AX29" s="7"/>
      <c r="AY29" s="7"/>
      <c r="AZ29" s="5" t="s">
        <v>62</v>
      </c>
    </row>
    <row r="30" spans="1:52" ht="83.4" customHeight="1" x14ac:dyDescent="0.3">
      <c r="A30" s="8" t="s">
        <v>64</v>
      </c>
      <c r="B30" s="9" t="s">
        <v>26</v>
      </c>
      <c r="C30" s="9" t="s">
        <v>28</v>
      </c>
      <c r="D30" s="9" t="s">
        <v>63</v>
      </c>
      <c r="E30" s="9" t="s">
        <v>65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8" t="s">
        <v>64</v>
      </c>
      <c r="AA30" s="25">
        <v>23.7</v>
      </c>
      <c r="AB30" s="25"/>
      <c r="AC30" s="25"/>
      <c r="AD30" s="25"/>
      <c r="AE30" s="25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>
        <f>AP31</f>
        <v>23.7</v>
      </c>
      <c r="AQ30" s="25"/>
      <c r="AR30" s="25"/>
      <c r="AS30" s="25"/>
      <c r="AT30" s="25"/>
      <c r="AU30" s="30">
        <f t="shared" si="0"/>
        <v>100</v>
      </c>
      <c r="AV30" s="11"/>
      <c r="AW30" s="11"/>
      <c r="AX30" s="11"/>
      <c r="AY30" s="11"/>
      <c r="AZ30" s="8" t="s">
        <v>64</v>
      </c>
    </row>
    <row r="31" spans="1:52" ht="115.2" customHeight="1" x14ac:dyDescent="0.3">
      <c r="A31" s="12" t="s">
        <v>66</v>
      </c>
      <c r="B31" s="13" t="s">
        <v>26</v>
      </c>
      <c r="C31" s="13" t="s">
        <v>28</v>
      </c>
      <c r="D31" s="13" t="s">
        <v>63</v>
      </c>
      <c r="E31" s="13" t="s">
        <v>65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35</v>
      </c>
      <c r="U31" s="13"/>
      <c r="V31" s="14"/>
      <c r="W31" s="14"/>
      <c r="X31" s="14"/>
      <c r="Y31" s="14"/>
      <c r="Z31" s="12" t="s">
        <v>66</v>
      </c>
      <c r="AA31" s="27">
        <v>23.7</v>
      </c>
      <c r="AB31" s="27"/>
      <c r="AC31" s="27"/>
      <c r="AD31" s="27"/>
      <c r="AE31" s="27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7">
        <v>23.7</v>
      </c>
      <c r="AQ31" s="27"/>
      <c r="AR31" s="27"/>
      <c r="AS31" s="27"/>
      <c r="AT31" s="27"/>
      <c r="AU31" s="30">
        <f t="shared" si="0"/>
        <v>100</v>
      </c>
      <c r="AV31" s="15"/>
      <c r="AW31" s="15"/>
      <c r="AX31" s="15"/>
      <c r="AY31" s="15"/>
      <c r="AZ31" s="12" t="s">
        <v>66</v>
      </c>
    </row>
    <row r="32" spans="1:52" ht="114" customHeight="1" x14ac:dyDescent="0.3">
      <c r="A32" s="16" t="s">
        <v>67</v>
      </c>
      <c r="B32" s="9" t="s">
        <v>26</v>
      </c>
      <c r="C32" s="9" t="s">
        <v>28</v>
      </c>
      <c r="D32" s="9" t="s">
        <v>63</v>
      </c>
      <c r="E32" s="9" t="s">
        <v>68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16" t="s">
        <v>67</v>
      </c>
      <c r="AA32" s="25">
        <v>471.5</v>
      </c>
      <c r="AB32" s="25"/>
      <c r="AC32" s="25"/>
      <c r="AD32" s="25"/>
      <c r="AE32" s="25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5">
        <v>423</v>
      </c>
      <c r="AQ32" s="25"/>
      <c r="AR32" s="25"/>
      <c r="AS32" s="25"/>
      <c r="AT32" s="25"/>
      <c r="AU32" s="30">
        <f t="shared" si="0"/>
        <v>89.713679745493096</v>
      </c>
      <c r="AV32" s="11"/>
      <c r="AW32" s="11"/>
      <c r="AX32" s="11"/>
      <c r="AY32" s="11"/>
      <c r="AZ32" s="16" t="s">
        <v>67</v>
      </c>
    </row>
    <row r="33" spans="1:52" ht="135.6" customHeight="1" x14ac:dyDescent="0.3">
      <c r="A33" s="12" t="s">
        <v>69</v>
      </c>
      <c r="B33" s="13" t="s">
        <v>26</v>
      </c>
      <c r="C33" s="13" t="s">
        <v>28</v>
      </c>
      <c r="D33" s="13" t="s">
        <v>63</v>
      </c>
      <c r="E33" s="13" t="s">
        <v>68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35</v>
      </c>
      <c r="U33" s="13"/>
      <c r="V33" s="14"/>
      <c r="W33" s="14"/>
      <c r="X33" s="14"/>
      <c r="Y33" s="14"/>
      <c r="Z33" s="12" t="s">
        <v>69</v>
      </c>
      <c r="AA33" s="27">
        <v>471.5</v>
      </c>
      <c r="AB33" s="27"/>
      <c r="AC33" s="27"/>
      <c r="AD33" s="27"/>
      <c r="AE33" s="27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7">
        <v>423</v>
      </c>
      <c r="AQ33" s="27"/>
      <c r="AR33" s="27"/>
      <c r="AS33" s="27"/>
      <c r="AT33" s="27"/>
      <c r="AU33" s="30">
        <f t="shared" si="0"/>
        <v>89.713679745493096</v>
      </c>
      <c r="AV33" s="15"/>
      <c r="AW33" s="15"/>
      <c r="AX33" s="15"/>
      <c r="AY33" s="15"/>
      <c r="AZ33" s="12" t="s">
        <v>69</v>
      </c>
    </row>
    <row r="34" spans="1:52" ht="127.8" customHeight="1" x14ac:dyDescent="0.3">
      <c r="A34" s="16" t="s">
        <v>70</v>
      </c>
      <c r="B34" s="9" t="s">
        <v>26</v>
      </c>
      <c r="C34" s="9" t="s">
        <v>28</v>
      </c>
      <c r="D34" s="9" t="s">
        <v>63</v>
      </c>
      <c r="E34" s="9" t="s">
        <v>71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16" t="s">
        <v>70</v>
      </c>
      <c r="AA34" s="25">
        <v>169.7</v>
      </c>
      <c r="AB34" s="25"/>
      <c r="AC34" s="25"/>
      <c r="AD34" s="25"/>
      <c r="AE34" s="25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5">
        <f>AP35+AP36</f>
        <v>169.6</v>
      </c>
      <c r="AQ34" s="25"/>
      <c r="AR34" s="25"/>
      <c r="AS34" s="25"/>
      <c r="AT34" s="25"/>
      <c r="AU34" s="30">
        <f t="shared" si="0"/>
        <v>99.941072480848561</v>
      </c>
      <c r="AV34" s="11"/>
      <c r="AW34" s="11"/>
      <c r="AX34" s="11"/>
      <c r="AY34" s="11"/>
      <c r="AZ34" s="16" t="s">
        <v>70</v>
      </c>
    </row>
    <row r="35" spans="1:52" ht="145.80000000000001" customHeight="1" x14ac:dyDescent="0.3">
      <c r="A35" s="12" t="s">
        <v>72</v>
      </c>
      <c r="B35" s="13" t="s">
        <v>26</v>
      </c>
      <c r="C35" s="13" t="s">
        <v>28</v>
      </c>
      <c r="D35" s="13" t="s">
        <v>63</v>
      </c>
      <c r="E35" s="13" t="s">
        <v>71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73</v>
      </c>
      <c r="U35" s="13"/>
      <c r="V35" s="14"/>
      <c r="W35" s="14"/>
      <c r="X35" s="14"/>
      <c r="Y35" s="14"/>
      <c r="Z35" s="12" t="s">
        <v>72</v>
      </c>
      <c r="AA35" s="27">
        <v>119.7</v>
      </c>
      <c r="AB35" s="27"/>
      <c r="AC35" s="27"/>
      <c r="AD35" s="27"/>
      <c r="AE35" s="27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7">
        <v>119.6</v>
      </c>
      <c r="AQ35" s="27"/>
      <c r="AR35" s="27"/>
      <c r="AS35" s="27"/>
      <c r="AT35" s="27"/>
      <c r="AU35" s="30">
        <f t="shared" si="0"/>
        <v>99.916457811194647</v>
      </c>
      <c r="AV35" s="15"/>
      <c r="AW35" s="15"/>
      <c r="AX35" s="15"/>
      <c r="AY35" s="15"/>
      <c r="AZ35" s="12" t="s">
        <v>72</v>
      </c>
    </row>
    <row r="36" spans="1:52" ht="145.80000000000001" customHeight="1" x14ac:dyDescent="0.3">
      <c r="A36" s="12" t="s">
        <v>74</v>
      </c>
      <c r="B36" s="13" t="s">
        <v>26</v>
      </c>
      <c r="C36" s="13" t="s">
        <v>28</v>
      </c>
      <c r="D36" s="13" t="s">
        <v>63</v>
      </c>
      <c r="E36" s="13" t="s">
        <v>71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49</v>
      </c>
      <c r="U36" s="13"/>
      <c r="V36" s="14"/>
      <c r="W36" s="14"/>
      <c r="X36" s="14"/>
      <c r="Y36" s="14"/>
      <c r="Z36" s="12" t="s">
        <v>74</v>
      </c>
      <c r="AA36" s="27">
        <v>50</v>
      </c>
      <c r="AB36" s="27"/>
      <c r="AC36" s="27"/>
      <c r="AD36" s="27"/>
      <c r="AE36" s="27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7">
        <v>50</v>
      </c>
      <c r="AQ36" s="27"/>
      <c r="AR36" s="27"/>
      <c r="AS36" s="27"/>
      <c r="AT36" s="27"/>
      <c r="AU36" s="30">
        <f t="shared" si="0"/>
        <v>100</v>
      </c>
      <c r="AV36" s="15"/>
      <c r="AW36" s="15"/>
      <c r="AX36" s="15"/>
      <c r="AY36" s="15"/>
      <c r="AZ36" s="12" t="s">
        <v>74</v>
      </c>
    </row>
    <row r="37" spans="1:52" ht="64.2" customHeight="1" x14ac:dyDescent="0.3">
      <c r="A37" s="8" t="s">
        <v>75</v>
      </c>
      <c r="B37" s="9" t="s">
        <v>26</v>
      </c>
      <c r="C37" s="9" t="s">
        <v>28</v>
      </c>
      <c r="D37" s="9" t="s">
        <v>63</v>
      </c>
      <c r="E37" s="9" t="s">
        <v>76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75</v>
      </c>
      <c r="AA37" s="25">
        <v>121</v>
      </c>
      <c r="AB37" s="25"/>
      <c r="AC37" s="25"/>
      <c r="AD37" s="25"/>
      <c r="AE37" s="25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5">
        <f>AP38</f>
        <v>121</v>
      </c>
      <c r="AQ37" s="25"/>
      <c r="AR37" s="25"/>
      <c r="AS37" s="25"/>
      <c r="AT37" s="25"/>
      <c r="AU37" s="30">
        <f t="shared" si="0"/>
        <v>100</v>
      </c>
      <c r="AV37" s="11"/>
      <c r="AW37" s="11"/>
      <c r="AX37" s="11"/>
      <c r="AY37" s="11"/>
      <c r="AZ37" s="8" t="s">
        <v>75</v>
      </c>
    </row>
    <row r="38" spans="1:52" ht="94.2" customHeight="1" x14ac:dyDescent="0.3">
      <c r="A38" s="17" t="s">
        <v>77</v>
      </c>
      <c r="B38" s="13" t="s">
        <v>26</v>
      </c>
      <c r="C38" s="13" t="s">
        <v>28</v>
      </c>
      <c r="D38" s="13" t="s">
        <v>63</v>
      </c>
      <c r="E38" s="13" t="s">
        <v>76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35</v>
      </c>
      <c r="U38" s="13"/>
      <c r="V38" s="14"/>
      <c r="W38" s="14"/>
      <c r="X38" s="14"/>
      <c r="Y38" s="14"/>
      <c r="Z38" s="17" t="s">
        <v>77</v>
      </c>
      <c r="AA38" s="27">
        <v>121</v>
      </c>
      <c r="AB38" s="27"/>
      <c r="AC38" s="27"/>
      <c r="AD38" s="27"/>
      <c r="AE38" s="27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7">
        <v>121</v>
      </c>
      <c r="AQ38" s="27"/>
      <c r="AR38" s="27"/>
      <c r="AS38" s="27"/>
      <c r="AT38" s="27"/>
      <c r="AU38" s="30">
        <f t="shared" si="0"/>
        <v>100</v>
      </c>
      <c r="AV38" s="15"/>
      <c r="AW38" s="15"/>
      <c r="AX38" s="15"/>
      <c r="AY38" s="15"/>
      <c r="AZ38" s="17" t="s">
        <v>77</v>
      </c>
    </row>
    <row r="39" spans="1:52" ht="74.400000000000006" customHeight="1" x14ac:dyDescent="0.3">
      <c r="A39" s="8" t="s">
        <v>78</v>
      </c>
      <c r="B39" s="9" t="s">
        <v>26</v>
      </c>
      <c r="C39" s="9" t="s">
        <v>28</v>
      </c>
      <c r="D39" s="9" t="s">
        <v>63</v>
      </c>
      <c r="E39" s="9" t="s">
        <v>79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78</v>
      </c>
      <c r="AA39" s="25">
        <v>68.3</v>
      </c>
      <c r="AB39" s="25"/>
      <c r="AC39" s="25"/>
      <c r="AD39" s="25"/>
      <c r="AE39" s="25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5">
        <f>AP40+AP41</f>
        <v>28.3</v>
      </c>
      <c r="AQ39" s="25"/>
      <c r="AR39" s="25"/>
      <c r="AS39" s="25"/>
      <c r="AT39" s="25"/>
      <c r="AU39" s="30">
        <f t="shared" si="0"/>
        <v>41.434846266471453</v>
      </c>
      <c r="AV39" s="11"/>
      <c r="AW39" s="11"/>
      <c r="AX39" s="11"/>
      <c r="AY39" s="11"/>
      <c r="AZ39" s="8" t="s">
        <v>78</v>
      </c>
    </row>
    <row r="40" spans="1:52" ht="92.4" customHeight="1" x14ac:dyDescent="0.3">
      <c r="A40" s="17" t="s">
        <v>80</v>
      </c>
      <c r="B40" s="13" t="s">
        <v>26</v>
      </c>
      <c r="C40" s="13" t="s">
        <v>28</v>
      </c>
      <c r="D40" s="13" t="s">
        <v>63</v>
      </c>
      <c r="E40" s="13" t="s">
        <v>79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35</v>
      </c>
      <c r="U40" s="13"/>
      <c r="V40" s="14"/>
      <c r="W40" s="14"/>
      <c r="X40" s="14"/>
      <c r="Y40" s="14"/>
      <c r="Z40" s="17" t="s">
        <v>80</v>
      </c>
      <c r="AA40" s="27">
        <v>30</v>
      </c>
      <c r="AB40" s="27"/>
      <c r="AC40" s="27"/>
      <c r="AD40" s="27"/>
      <c r="AE40" s="27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7">
        <v>0</v>
      </c>
      <c r="AQ40" s="27"/>
      <c r="AR40" s="27"/>
      <c r="AS40" s="27"/>
      <c r="AT40" s="27"/>
      <c r="AU40" s="30">
        <f t="shared" si="0"/>
        <v>0</v>
      </c>
      <c r="AV40" s="15"/>
      <c r="AW40" s="15"/>
      <c r="AX40" s="15"/>
      <c r="AY40" s="15"/>
      <c r="AZ40" s="17" t="s">
        <v>80</v>
      </c>
    </row>
    <row r="41" spans="1:52" ht="74.400000000000006" customHeight="1" x14ac:dyDescent="0.3">
      <c r="A41" s="17" t="s">
        <v>81</v>
      </c>
      <c r="B41" s="13" t="s">
        <v>26</v>
      </c>
      <c r="C41" s="13" t="s">
        <v>28</v>
      </c>
      <c r="D41" s="13" t="s">
        <v>63</v>
      </c>
      <c r="E41" s="13" t="s">
        <v>79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49</v>
      </c>
      <c r="U41" s="13"/>
      <c r="V41" s="14"/>
      <c r="W41" s="14"/>
      <c r="X41" s="14"/>
      <c r="Y41" s="14"/>
      <c r="Z41" s="17" t="s">
        <v>81</v>
      </c>
      <c r="AA41" s="27">
        <v>38.299999999999997</v>
      </c>
      <c r="AB41" s="27"/>
      <c r="AC41" s="27"/>
      <c r="AD41" s="27"/>
      <c r="AE41" s="27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7">
        <v>28.3</v>
      </c>
      <c r="AQ41" s="27"/>
      <c r="AR41" s="27"/>
      <c r="AS41" s="27"/>
      <c r="AT41" s="27"/>
      <c r="AU41" s="30">
        <f t="shared" si="0"/>
        <v>73.89033942558747</v>
      </c>
      <c r="AV41" s="15"/>
      <c r="AW41" s="15"/>
      <c r="AX41" s="15"/>
      <c r="AY41" s="15"/>
      <c r="AZ41" s="17" t="s">
        <v>81</v>
      </c>
    </row>
    <row r="42" spans="1:52" ht="75.599999999999994" customHeight="1" x14ac:dyDescent="0.3">
      <c r="A42" s="8" t="s">
        <v>50</v>
      </c>
      <c r="B42" s="9" t="s">
        <v>26</v>
      </c>
      <c r="C42" s="9" t="s">
        <v>28</v>
      </c>
      <c r="D42" s="9" t="s">
        <v>63</v>
      </c>
      <c r="E42" s="9" t="s">
        <v>51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50</v>
      </c>
      <c r="AA42" s="25">
        <v>208</v>
      </c>
      <c r="AB42" s="25"/>
      <c r="AC42" s="25"/>
      <c r="AD42" s="25"/>
      <c r="AE42" s="25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5">
        <f>AP43</f>
        <v>203.9</v>
      </c>
      <c r="AQ42" s="25"/>
      <c r="AR42" s="25"/>
      <c r="AS42" s="25"/>
      <c r="AT42" s="25"/>
      <c r="AU42" s="30">
        <f t="shared" si="0"/>
        <v>98.02884615384616</v>
      </c>
      <c r="AV42" s="11"/>
      <c r="AW42" s="11"/>
      <c r="AX42" s="11"/>
      <c r="AY42" s="11"/>
      <c r="AZ42" s="8" t="s">
        <v>50</v>
      </c>
    </row>
    <row r="43" spans="1:52" ht="91.8" customHeight="1" x14ac:dyDescent="0.3">
      <c r="A43" s="17" t="s">
        <v>52</v>
      </c>
      <c r="B43" s="13" t="s">
        <v>26</v>
      </c>
      <c r="C43" s="13" t="s">
        <v>28</v>
      </c>
      <c r="D43" s="13" t="s">
        <v>63</v>
      </c>
      <c r="E43" s="13" t="s">
        <v>51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35</v>
      </c>
      <c r="U43" s="13"/>
      <c r="V43" s="14"/>
      <c r="W43" s="14"/>
      <c r="X43" s="14"/>
      <c r="Y43" s="14"/>
      <c r="Z43" s="17" t="s">
        <v>52</v>
      </c>
      <c r="AA43" s="27">
        <v>208</v>
      </c>
      <c r="AB43" s="27"/>
      <c r="AC43" s="27"/>
      <c r="AD43" s="27"/>
      <c r="AE43" s="27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7">
        <v>203.9</v>
      </c>
      <c r="AQ43" s="27"/>
      <c r="AR43" s="27"/>
      <c r="AS43" s="27"/>
      <c r="AT43" s="27"/>
      <c r="AU43" s="30">
        <f t="shared" si="0"/>
        <v>98.02884615384616</v>
      </c>
      <c r="AV43" s="15"/>
      <c r="AW43" s="15"/>
      <c r="AX43" s="15"/>
      <c r="AY43" s="15"/>
      <c r="AZ43" s="17" t="s">
        <v>52</v>
      </c>
    </row>
    <row r="44" spans="1:52" ht="93.6" customHeight="1" x14ac:dyDescent="0.3">
      <c r="A44" s="16" t="s">
        <v>58</v>
      </c>
      <c r="B44" s="9" t="s">
        <v>26</v>
      </c>
      <c r="C44" s="9" t="s">
        <v>28</v>
      </c>
      <c r="D44" s="9" t="s">
        <v>63</v>
      </c>
      <c r="E44" s="9" t="s">
        <v>59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16" t="s">
        <v>58</v>
      </c>
      <c r="AA44" s="25">
        <v>199.2</v>
      </c>
      <c r="AB44" s="25"/>
      <c r="AC44" s="25"/>
      <c r="AD44" s="25"/>
      <c r="AE44" s="25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>
        <f>AP45+AP46+AP47</f>
        <v>199.20000000000002</v>
      </c>
      <c r="AQ44" s="25"/>
      <c r="AR44" s="25"/>
      <c r="AS44" s="25"/>
      <c r="AT44" s="25"/>
      <c r="AU44" s="30">
        <f t="shared" si="0"/>
        <v>100.00000000000003</v>
      </c>
      <c r="AV44" s="11"/>
      <c r="AW44" s="11"/>
      <c r="AX44" s="11"/>
      <c r="AY44" s="11"/>
      <c r="AZ44" s="16" t="s">
        <v>58</v>
      </c>
    </row>
    <row r="45" spans="1:52" ht="111.6" customHeight="1" x14ac:dyDescent="0.3">
      <c r="A45" s="12" t="s">
        <v>82</v>
      </c>
      <c r="B45" s="13" t="s">
        <v>26</v>
      </c>
      <c r="C45" s="13" t="s">
        <v>28</v>
      </c>
      <c r="D45" s="13" t="s">
        <v>63</v>
      </c>
      <c r="E45" s="13" t="s">
        <v>59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41</v>
      </c>
      <c r="U45" s="13"/>
      <c r="V45" s="14"/>
      <c r="W45" s="14"/>
      <c r="X45" s="14"/>
      <c r="Y45" s="14"/>
      <c r="Z45" s="12" t="s">
        <v>82</v>
      </c>
      <c r="AA45" s="27">
        <v>120.6</v>
      </c>
      <c r="AB45" s="27"/>
      <c r="AC45" s="27"/>
      <c r="AD45" s="27"/>
      <c r="AE45" s="27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7">
        <v>120.6</v>
      </c>
      <c r="AQ45" s="27"/>
      <c r="AR45" s="27"/>
      <c r="AS45" s="27"/>
      <c r="AT45" s="27"/>
      <c r="AU45" s="30">
        <f t="shared" si="0"/>
        <v>100</v>
      </c>
      <c r="AV45" s="15"/>
      <c r="AW45" s="15"/>
      <c r="AX45" s="15"/>
      <c r="AY45" s="15"/>
      <c r="AZ45" s="12" t="s">
        <v>82</v>
      </c>
    </row>
    <row r="46" spans="1:52" ht="120" customHeight="1" x14ac:dyDescent="0.3">
      <c r="A46" s="12" t="s">
        <v>83</v>
      </c>
      <c r="B46" s="13" t="s">
        <v>26</v>
      </c>
      <c r="C46" s="13" t="s">
        <v>28</v>
      </c>
      <c r="D46" s="13" t="s">
        <v>63</v>
      </c>
      <c r="E46" s="13" t="s">
        <v>59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35</v>
      </c>
      <c r="U46" s="13"/>
      <c r="V46" s="14"/>
      <c r="W46" s="14"/>
      <c r="X46" s="14"/>
      <c r="Y46" s="14"/>
      <c r="Z46" s="12" t="s">
        <v>83</v>
      </c>
      <c r="AA46" s="27">
        <v>63.7</v>
      </c>
      <c r="AB46" s="27"/>
      <c r="AC46" s="27"/>
      <c r="AD46" s="27"/>
      <c r="AE46" s="27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7">
        <v>63.7</v>
      </c>
      <c r="AQ46" s="27"/>
      <c r="AR46" s="27"/>
      <c r="AS46" s="27"/>
      <c r="AT46" s="27"/>
      <c r="AU46" s="30">
        <f t="shared" si="0"/>
        <v>100</v>
      </c>
      <c r="AV46" s="15"/>
      <c r="AW46" s="15"/>
      <c r="AX46" s="15"/>
      <c r="AY46" s="15"/>
      <c r="AZ46" s="12" t="s">
        <v>83</v>
      </c>
    </row>
    <row r="47" spans="1:52" ht="106.8" customHeight="1" x14ac:dyDescent="0.3">
      <c r="A47" s="12" t="s">
        <v>84</v>
      </c>
      <c r="B47" s="13" t="s">
        <v>26</v>
      </c>
      <c r="C47" s="13" t="s">
        <v>28</v>
      </c>
      <c r="D47" s="13" t="s">
        <v>63</v>
      </c>
      <c r="E47" s="13" t="s">
        <v>59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85</v>
      </c>
      <c r="U47" s="13"/>
      <c r="V47" s="14"/>
      <c r="W47" s="14"/>
      <c r="X47" s="14"/>
      <c r="Y47" s="14"/>
      <c r="Z47" s="12" t="s">
        <v>84</v>
      </c>
      <c r="AA47" s="27">
        <v>14.9</v>
      </c>
      <c r="AB47" s="27"/>
      <c r="AC47" s="27"/>
      <c r="AD47" s="27"/>
      <c r="AE47" s="27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7">
        <v>14.9</v>
      </c>
      <c r="AQ47" s="27"/>
      <c r="AR47" s="27"/>
      <c r="AS47" s="27"/>
      <c r="AT47" s="27"/>
      <c r="AU47" s="30">
        <f t="shared" si="0"/>
        <v>100</v>
      </c>
      <c r="AV47" s="15"/>
      <c r="AW47" s="15"/>
      <c r="AX47" s="15"/>
      <c r="AY47" s="15"/>
      <c r="AZ47" s="12" t="s">
        <v>84</v>
      </c>
    </row>
    <row r="48" spans="1:52" ht="226.2" customHeight="1" x14ac:dyDescent="0.3">
      <c r="A48" s="16" t="s">
        <v>86</v>
      </c>
      <c r="B48" s="9" t="s">
        <v>26</v>
      </c>
      <c r="C48" s="9" t="s">
        <v>28</v>
      </c>
      <c r="D48" s="9" t="s">
        <v>63</v>
      </c>
      <c r="E48" s="9" t="s">
        <v>87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16" t="s">
        <v>86</v>
      </c>
      <c r="AA48" s="25">
        <v>10</v>
      </c>
      <c r="AB48" s="25"/>
      <c r="AC48" s="25"/>
      <c r="AD48" s="25"/>
      <c r="AE48" s="25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>
        <f>AP49</f>
        <v>8.9</v>
      </c>
      <c r="AQ48" s="25"/>
      <c r="AR48" s="25"/>
      <c r="AS48" s="25"/>
      <c r="AT48" s="25"/>
      <c r="AU48" s="30">
        <f t="shared" si="0"/>
        <v>89</v>
      </c>
      <c r="AV48" s="11"/>
      <c r="AW48" s="11"/>
      <c r="AX48" s="11"/>
      <c r="AY48" s="11"/>
      <c r="AZ48" s="16" t="s">
        <v>86</v>
      </c>
    </row>
    <row r="49" spans="1:52" ht="231.6" customHeight="1" x14ac:dyDescent="0.3">
      <c r="A49" s="12" t="s">
        <v>88</v>
      </c>
      <c r="B49" s="13" t="s">
        <v>26</v>
      </c>
      <c r="C49" s="13" t="s">
        <v>28</v>
      </c>
      <c r="D49" s="13" t="s">
        <v>63</v>
      </c>
      <c r="E49" s="13" t="s">
        <v>87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49</v>
      </c>
      <c r="U49" s="13"/>
      <c r="V49" s="14"/>
      <c r="W49" s="14"/>
      <c r="X49" s="14"/>
      <c r="Y49" s="14"/>
      <c r="Z49" s="12" t="s">
        <v>88</v>
      </c>
      <c r="AA49" s="27">
        <v>10</v>
      </c>
      <c r="AB49" s="27"/>
      <c r="AC49" s="27"/>
      <c r="AD49" s="27"/>
      <c r="AE49" s="27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7">
        <v>8.9</v>
      </c>
      <c r="AQ49" s="27"/>
      <c r="AR49" s="27"/>
      <c r="AS49" s="27"/>
      <c r="AT49" s="27"/>
      <c r="AU49" s="30">
        <f t="shared" si="0"/>
        <v>89</v>
      </c>
      <c r="AV49" s="15"/>
      <c r="AW49" s="15"/>
      <c r="AX49" s="15"/>
      <c r="AY49" s="15"/>
      <c r="AZ49" s="12" t="s">
        <v>88</v>
      </c>
    </row>
    <row r="50" spans="1:52" ht="52.2" customHeight="1" x14ac:dyDescent="0.3">
      <c r="A50" s="5" t="s">
        <v>89</v>
      </c>
      <c r="B50" s="4" t="s">
        <v>26</v>
      </c>
      <c r="C50" s="4" t="s">
        <v>31</v>
      </c>
      <c r="D50" s="4" t="s">
        <v>29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5" t="s">
        <v>89</v>
      </c>
      <c r="AA50" s="23">
        <v>1114.7</v>
      </c>
      <c r="AB50" s="23"/>
      <c r="AC50" s="23"/>
      <c r="AD50" s="23"/>
      <c r="AE50" s="23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3">
        <f>AP51</f>
        <v>1083.2</v>
      </c>
      <c r="AQ50" s="23"/>
      <c r="AR50" s="23"/>
      <c r="AS50" s="23"/>
      <c r="AT50" s="23"/>
      <c r="AU50" s="23">
        <f t="shared" si="0"/>
        <v>97.174127567955509</v>
      </c>
      <c r="AV50" s="7"/>
      <c r="AW50" s="7"/>
      <c r="AX50" s="7"/>
      <c r="AY50" s="7"/>
      <c r="AZ50" s="5" t="s">
        <v>89</v>
      </c>
    </row>
    <row r="51" spans="1:52" ht="49.2" customHeight="1" x14ac:dyDescent="0.3">
      <c r="A51" s="5" t="s">
        <v>90</v>
      </c>
      <c r="B51" s="4" t="s">
        <v>26</v>
      </c>
      <c r="C51" s="4" t="s">
        <v>31</v>
      </c>
      <c r="D51" s="4" t="s">
        <v>91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5" t="s">
        <v>90</v>
      </c>
      <c r="AA51" s="23">
        <v>1114.7</v>
      </c>
      <c r="AB51" s="23"/>
      <c r="AC51" s="23"/>
      <c r="AD51" s="23"/>
      <c r="AE51" s="23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3">
        <f>AP52+AP54+AP56</f>
        <v>1083.2</v>
      </c>
      <c r="AQ51" s="23"/>
      <c r="AR51" s="23"/>
      <c r="AS51" s="23"/>
      <c r="AT51" s="23"/>
      <c r="AU51" s="23">
        <f t="shared" si="0"/>
        <v>97.174127567955509</v>
      </c>
      <c r="AV51" s="7"/>
      <c r="AW51" s="7"/>
      <c r="AX51" s="7"/>
      <c r="AY51" s="7"/>
      <c r="AZ51" s="5" t="s">
        <v>90</v>
      </c>
    </row>
    <row r="52" spans="1:52" ht="115.2" customHeight="1" x14ac:dyDescent="0.3">
      <c r="A52" s="16" t="s">
        <v>92</v>
      </c>
      <c r="B52" s="9" t="s">
        <v>26</v>
      </c>
      <c r="C52" s="9" t="s">
        <v>31</v>
      </c>
      <c r="D52" s="9" t="s">
        <v>91</v>
      </c>
      <c r="E52" s="9" t="s">
        <v>93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16" t="s">
        <v>92</v>
      </c>
      <c r="AA52" s="25">
        <v>8.1</v>
      </c>
      <c r="AB52" s="25"/>
      <c r="AC52" s="25"/>
      <c r="AD52" s="25"/>
      <c r="AE52" s="25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>
        <f>AP53</f>
        <v>8.1</v>
      </c>
      <c r="AQ52" s="25"/>
      <c r="AR52" s="25"/>
      <c r="AS52" s="25"/>
      <c r="AT52" s="25"/>
      <c r="AU52" s="30">
        <f t="shared" si="0"/>
        <v>100</v>
      </c>
      <c r="AV52" s="11"/>
      <c r="AW52" s="11"/>
      <c r="AX52" s="11"/>
      <c r="AY52" s="11"/>
      <c r="AZ52" s="16" t="s">
        <v>92</v>
      </c>
    </row>
    <row r="53" spans="1:52" ht="124.8" customHeight="1" x14ac:dyDescent="0.3">
      <c r="A53" s="12" t="s">
        <v>94</v>
      </c>
      <c r="B53" s="13" t="s">
        <v>26</v>
      </c>
      <c r="C53" s="13" t="s">
        <v>31</v>
      </c>
      <c r="D53" s="13" t="s">
        <v>91</v>
      </c>
      <c r="E53" s="13" t="s">
        <v>93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35</v>
      </c>
      <c r="U53" s="13"/>
      <c r="V53" s="14"/>
      <c r="W53" s="14"/>
      <c r="X53" s="14"/>
      <c r="Y53" s="14"/>
      <c r="Z53" s="12" t="s">
        <v>94</v>
      </c>
      <c r="AA53" s="27">
        <v>8.1</v>
      </c>
      <c r="AB53" s="27"/>
      <c r="AC53" s="27"/>
      <c r="AD53" s="27"/>
      <c r="AE53" s="27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7">
        <v>8.1</v>
      </c>
      <c r="AQ53" s="27"/>
      <c r="AR53" s="27"/>
      <c r="AS53" s="27"/>
      <c r="AT53" s="27"/>
      <c r="AU53" s="30">
        <f t="shared" si="0"/>
        <v>100</v>
      </c>
      <c r="AV53" s="15"/>
      <c r="AW53" s="15"/>
      <c r="AX53" s="15"/>
      <c r="AY53" s="15"/>
      <c r="AZ53" s="12" t="s">
        <v>94</v>
      </c>
    </row>
    <row r="54" spans="1:52" ht="141" customHeight="1" x14ac:dyDescent="0.3">
      <c r="A54" s="16" t="s">
        <v>95</v>
      </c>
      <c r="B54" s="9" t="s">
        <v>26</v>
      </c>
      <c r="C54" s="9" t="s">
        <v>31</v>
      </c>
      <c r="D54" s="9" t="s">
        <v>91</v>
      </c>
      <c r="E54" s="9" t="s">
        <v>96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16" t="s">
        <v>95</v>
      </c>
      <c r="AA54" s="25">
        <v>839.8</v>
      </c>
      <c r="AB54" s="25"/>
      <c r="AC54" s="25"/>
      <c r="AD54" s="25"/>
      <c r="AE54" s="2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>
        <f>AP55</f>
        <v>808.3</v>
      </c>
      <c r="AQ54" s="25"/>
      <c r="AR54" s="25"/>
      <c r="AS54" s="25"/>
      <c r="AT54" s="25"/>
      <c r="AU54" s="30">
        <f t="shared" si="0"/>
        <v>96.249106930221487</v>
      </c>
      <c r="AV54" s="11"/>
      <c r="AW54" s="11"/>
      <c r="AX54" s="11"/>
      <c r="AY54" s="11"/>
      <c r="AZ54" s="16" t="s">
        <v>95</v>
      </c>
    </row>
    <row r="55" spans="1:52" ht="172.8" customHeight="1" x14ac:dyDescent="0.3">
      <c r="A55" s="12" t="s">
        <v>97</v>
      </c>
      <c r="B55" s="13" t="s">
        <v>26</v>
      </c>
      <c r="C55" s="13" t="s">
        <v>31</v>
      </c>
      <c r="D55" s="13" t="s">
        <v>91</v>
      </c>
      <c r="E55" s="13" t="s">
        <v>96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98</v>
      </c>
      <c r="U55" s="13"/>
      <c r="V55" s="14"/>
      <c r="W55" s="14"/>
      <c r="X55" s="14"/>
      <c r="Y55" s="14"/>
      <c r="Z55" s="12" t="s">
        <v>97</v>
      </c>
      <c r="AA55" s="27">
        <v>839.8</v>
      </c>
      <c r="AB55" s="27"/>
      <c r="AC55" s="27"/>
      <c r="AD55" s="27"/>
      <c r="AE55" s="27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7">
        <v>808.3</v>
      </c>
      <c r="AQ55" s="27"/>
      <c r="AR55" s="27"/>
      <c r="AS55" s="27"/>
      <c r="AT55" s="27"/>
      <c r="AU55" s="30">
        <f t="shared" si="0"/>
        <v>96.249106930221487</v>
      </c>
      <c r="AV55" s="15"/>
      <c r="AW55" s="15"/>
      <c r="AX55" s="15"/>
      <c r="AY55" s="15"/>
      <c r="AZ55" s="12" t="s">
        <v>97</v>
      </c>
    </row>
    <row r="56" spans="1:52" ht="106.8" customHeight="1" x14ac:dyDescent="0.3">
      <c r="A56" s="16" t="s">
        <v>99</v>
      </c>
      <c r="B56" s="9" t="s">
        <v>26</v>
      </c>
      <c r="C56" s="9" t="s">
        <v>31</v>
      </c>
      <c r="D56" s="9" t="s">
        <v>91</v>
      </c>
      <c r="E56" s="9" t="s">
        <v>100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16" t="s">
        <v>99</v>
      </c>
      <c r="AA56" s="25">
        <v>266.8</v>
      </c>
      <c r="AB56" s="25"/>
      <c r="AC56" s="25"/>
      <c r="AD56" s="25"/>
      <c r="AE56" s="25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>
        <f>AP57</f>
        <v>266.8</v>
      </c>
      <c r="AQ56" s="25"/>
      <c r="AR56" s="25"/>
      <c r="AS56" s="25"/>
      <c r="AT56" s="25"/>
      <c r="AU56" s="30">
        <f t="shared" si="0"/>
        <v>100</v>
      </c>
      <c r="AV56" s="11"/>
      <c r="AW56" s="11"/>
      <c r="AX56" s="11"/>
      <c r="AY56" s="11"/>
      <c r="AZ56" s="16" t="s">
        <v>99</v>
      </c>
    </row>
    <row r="57" spans="1:52" ht="124.2" customHeight="1" x14ac:dyDescent="0.3">
      <c r="A57" s="12" t="s">
        <v>101</v>
      </c>
      <c r="B57" s="13" t="s">
        <v>26</v>
      </c>
      <c r="C57" s="13" t="s">
        <v>31</v>
      </c>
      <c r="D57" s="13" t="s">
        <v>91</v>
      </c>
      <c r="E57" s="13" t="s">
        <v>100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35</v>
      </c>
      <c r="U57" s="13"/>
      <c r="V57" s="14"/>
      <c r="W57" s="14"/>
      <c r="X57" s="14"/>
      <c r="Y57" s="14"/>
      <c r="Z57" s="12" t="s">
        <v>101</v>
      </c>
      <c r="AA57" s="27">
        <v>266.8</v>
      </c>
      <c r="AB57" s="27"/>
      <c r="AC57" s="27"/>
      <c r="AD57" s="27"/>
      <c r="AE57" s="27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7">
        <v>266.8</v>
      </c>
      <c r="AQ57" s="27"/>
      <c r="AR57" s="27"/>
      <c r="AS57" s="27"/>
      <c r="AT57" s="27"/>
      <c r="AU57" s="30">
        <f t="shared" si="0"/>
        <v>100</v>
      </c>
      <c r="AV57" s="15"/>
      <c r="AW57" s="15"/>
      <c r="AX57" s="15"/>
      <c r="AY57" s="15"/>
      <c r="AZ57" s="12" t="s">
        <v>101</v>
      </c>
    </row>
    <row r="58" spans="1:52" ht="16.649999999999999" customHeight="1" x14ac:dyDescent="0.3">
      <c r="A58" s="5" t="s">
        <v>102</v>
      </c>
      <c r="B58" s="4" t="s">
        <v>26</v>
      </c>
      <c r="C58" s="4" t="s">
        <v>37</v>
      </c>
      <c r="D58" s="4" t="s">
        <v>29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5" t="s">
        <v>102</v>
      </c>
      <c r="AA58" s="23">
        <v>10425.4</v>
      </c>
      <c r="AB58" s="23"/>
      <c r="AC58" s="23"/>
      <c r="AD58" s="23"/>
      <c r="AE58" s="23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3">
        <f>AP59+AP66</f>
        <v>10319.5</v>
      </c>
      <c r="AQ58" s="23"/>
      <c r="AR58" s="23"/>
      <c r="AS58" s="23"/>
      <c r="AT58" s="23"/>
      <c r="AU58" s="23">
        <f t="shared" si="0"/>
        <v>98.984211636963565</v>
      </c>
      <c r="AV58" s="7"/>
      <c r="AW58" s="7"/>
      <c r="AX58" s="7"/>
      <c r="AY58" s="7"/>
      <c r="AZ58" s="5" t="s">
        <v>102</v>
      </c>
    </row>
    <row r="59" spans="1:52" ht="33.450000000000003" customHeight="1" x14ac:dyDescent="0.3">
      <c r="A59" s="5" t="s">
        <v>103</v>
      </c>
      <c r="B59" s="4" t="s">
        <v>26</v>
      </c>
      <c r="C59" s="4" t="s">
        <v>37</v>
      </c>
      <c r="D59" s="4" t="s">
        <v>91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5" t="s">
        <v>103</v>
      </c>
      <c r="AA59" s="23">
        <v>10042.9</v>
      </c>
      <c r="AB59" s="23"/>
      <c r="AC59" s="23"/>
      <c r="AD59" s="23"/>
      <c r="AE59" s="23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3">
        <f>AP60+AP62+AP64</f>
        <v>10008</v>
      </c>
      <c r="AQ59" s="23"/>
      <c r="AR59" s="23"/>
      <c r="AS59" s="23"/>
      <c r="AT59" s="23"/>
      <c r="AU59" s="23">
        <f t="shared" si="0"/>
        <v>99.652490814406207</v>
      </c>
      <c r="AV59" s="7"/>
      <c r="AW59" s="7"/>
      <c r="AX59" s="7"/>
      <c r="AY59" s="7"/>
      <c r="AZ59" s="5" t="s">
        <v>103</v>
      </c>
    </row>
    <row r="60" spans="1:52" ht="139.19999999999999" customHeight="1" x14ac:dyDescent="0.3">
      <c r="A60" s="16" t="s">
        <v>104</v>
      </c>
      <c r="B60" s="9" t="s">
        <v>26</v>
      </c>
      <c r="C60" s="9" t="s">
        <v>37</v>
      </c>
      <c r="D60" s="9" t="s">
        <v>91</v>
      </c>
      <c r="E60" s="9" t="s">
        <v>105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16" t="s">
        <v>104</v>
      </c>
      <c r="AA60" s="25">
        <v>3368.1</v>
      </c>
      <c r="AB60" s="25"/>
      <c r="AC60" s="25"/>
      <c r="AD60" s="25"/>
      <c r="AE60" s="25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>
        <f>AP61</f>
        <v>3368.1</v>
      </c>
      <c r="AQ60" s="25"/>
      <c r="AR60" s="25"/>
      <c r="AS60" s="25"/>
      <c r="AT60" s="25"/>
      <c r="AU60" s="30">
        <f t="shared" si="0"/>
        <v>100</v>
      </c>
      <c r="AV60" s="11"/>
      <c r="AW60" s="11"/>
      <c r="AX60" s="11"/>
      <c r="AY60" s="11"/>
      <c r="AZ60" s="16" t="s">
        <v>104</v>
      </c>
    </row>
    <row r="61" spans="1:52" ht="159" customHeight="1" x14ac:dyDescent="0.3">
      <c r="A61" s="12" t="s">
        <v>106</v>
      </c>
      <c r="B61" s="13" t="s">
        <v>26</v>
      </c>
      <c r="C61" s="13" t="s">
        <v>37</v>
      </c>
      <c r="D61" s="13" t="s">
        <v>91</v>
      </c>
      <c r="E61" s="13" t="s">
        <v>105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35</v>
      </c>
      <c r="U61" s="13"/>
      <c r="V61" s="14"/>
      <c r="W61" s="14"/>
      <c r="X61" s="14"/>
      <c r="Y61" s="14"/>
      <c r="Z61" s="12" t="s">
        <v>106</v>
      </c>
      <c r="AA61" s="27">
        <v>3368.1</v>
      </c>
      <c r="AB61" s="27"/>
      <c r="AC61" s="27"/>
      <c r="AD61" s="27"/>
      <c r="AE61" s="27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7">
        <v>3368.1</v>
      </c>
      <c r="AQ61" s="27"/>
      <c r="AR61" s="27"/>
      <c r="AS61" s="27"/>
      <c r="AT61" s="27"/>
      <c r="AU61" s="30">
        <f t="shared" si="0"/>
        <v>100</v>
      </c>
      <c r="AV61" s="15"/>
      <c r="AW61" s="15"/>
      <c r="AX61" s="15"/>
      <c r="AY61" s="15"/>
      <c r="AZ61" s="12" t="s">
        <v>106</v>
      </c>
    </row>
    <row r="62" spans="1:52" ht="139.80000000000001" customHeight="1" x14ac:dyDescent="0.3">
      <c r="A62" s="16" t="s">
        <v>107</v>
      </c>
      <c r="B62" s="9" t="s">
        <v>26</v>
      </c>
      <c r="C62" s="9" t="s">
        <v>37</v>
      </c>
      <c r="D62" s="9" t="s">
        <v>91</v>
      </c>
      <c r="E62" s="9" t="s">
        <v>108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16" t="s">
        <v>107</v>
      </c>
      <c r="AA62" s="25">
        <v>4554.5</v>
      </c>
      <c r="AB62" s="25"/>
      <c r="AC62" s="25"/>
      <c r="AD62" s="25"/>
      <c r="AE62" s="25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>
        <f>AP63</f>
        <v>4529.6000000000004</v>
      </c>
      <c r="AQ62" s="25"/>
      <c r="AR62" s="25"/>
      <c r="AS62" s="25"/>
      <c r="AT62" s="25"/>
      <c r="AU62" s="30">
        <f t="shared" si="0"/>
        <v>99.453287956965639</v>
      </c>
      <c r="AV62" s="11"/>
      <c r="AW62" s="11"/>
      <c r="AX62" s="11"/>
      <c r="AY62" s="11"/>
      <c r="AZ62" s="16" t="s">
        <v>107</v>
      </c>
    </row>
    <row r="63" spans="1:52" ht="155.4" customHeight="1" x14ac:dyDescent="0.3">
      <c r="A63" s="12" t="s">
        <v>109</v>
      </c>
      <c r="B63" s="13" t="s">
        <v>26</v>
      </c>
      <c r="C63" s="13" t="s">
        <v>37</v>
      </c>
      <c r="D63" s="13" t="s">
        <v>91</v>
      </c>
      <c r="E63" s="13" t="s">
        <v>108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35</v>
      </c>
      <c r="U63" s="13"/>
      <c r="V63" s="14"/>
      <c r="W63" s="14"/>
      <c r="X63" s="14"/>
      <c r="Y63" s="14"/>
      <c r="Z63" s="12" t="s">
        <v>109</v>
      </c>
      <c r="AA63" s="27">
        <v>4554.5</v>
      </c>
      <c r="AB63" s="27"/>
      <c r="AC63" s="27"/>
      <c r="AD63" s="27"/>
      <c r="AE63" s="27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7">
        <v>4529.6000000000004</v>
      </c>
      <c r="AQ63" s="27"/>
      <c r="AR63" s="27"/>
      <c r="AS63" s="27"/>
      <c r="AT63" s="27"/>
      <c r="AU63" s="30">
        <f t="shared" si="0"/>
        <v>99.453287956965639</v>
      </c>
      <c r="AV63" s="15"/>
      <c r="AW63" s="15"/>
      <c r="AX63" s="15"/>
      <c r="AY63" s="15"/>
      <c r="AZ63" s="12" t="s">
        <v>109</v>
      </c>
    </row>
    <row r="64" spans="1:52" ht="50.1" customHeight="1" x14ac:dyDescent="0.3">
      <c r="A64" s="8" t="s">
        <v>110</v>
      </c>
      <c r="B64" s="9" t="s">
        <v>26</v>
      </c>
      <c r="C64" s="9" t="s">
        <v>37</v>
      </c>
      <c r="D64" s="9" t="s">
        <v>91</v>
      </c>
      <c r="E64" s="9" t="s">
        <v>111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110</v>
      </c>
      <c r="AA64" s="25">
        <v>2120.3000000000002</v>
      </c>
      <c r="AB64" s="25"/>
      <c r="AC64" s="25"/>
      <c r="AD64" s="25"/>
      <c r="AE64" s="25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>
        <f>AP65</f>
        <v>2110.3000000000002</v>
      </c>
      <c r="AQ64" s="25"/>
      <c r="AR64" s="25"/>
      <c r="AS64" s="25"/>
      <c r="AT64" s="25"/>
      <c r="AU64" s="30">
        <f t="shared" si="0"/>
        <v>99.528368627081079</v>
      </c>
      <c r="AV64" s="11"/>
      <c r="AW64" s="11"/>
      <c r="AX64" s="11"/>
      <c r="AY64" s="11"/>
      <c r="AZ64" s="8" t="s">
        <v>110</v>
      </c>
    </row>
    <row r="65" spans="1:52" ht="82.2" customHeight="1" x14ac:dyDescent="0.3">
      <c r="A65" s="17" t="s">
        <v>112</v>
      </c>
      <c r="B65" s="13" t="s">
        <v>26</v>
      </c>
      <c r="C65" s="13" t="s">
        <v>37</v>
      </c>
      <c r="D65" s="13" t="s">
        <v>91</v>
      </c>
      <c r="E65" s="13" t="s">
        <v>111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35</v>
      </c>
      <c r="U65" s="13"/>
      <c r="V65" s="14"/>
      <c r="W65" s="14"/>
      <c r="X65" s="14"/>
      <c r="Y65" s="14"/>
      <c r="Z65" s="17" t="s">
        <v>112</v>
      </c>
      <c r="AA65" s="27">
        <v>2120.3000000000002</v>
      </c>
      <c r="AB65" s="27"/>
      <c r="AC65" s="27"/>
      <c r="AD65" s="27"/>
      <c r="AE65" s="27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7">
        <v>2110.3000000000002</v>
      </c>
      <c r="AQ65" s="27"/>
      <c r="AR65" s="27"/>
      <c r="AS65" s="27"/>
      <c r="AT65" s="27"/>
      <c r="AU65" s="30">
        <f t="shared" si="0"/>
        <v>99.528368627081079</v>
      </c>
      <c r="AV65" s="15"/>
      <c r="AW65" s="15"/>
      <c r="AX65" s="15"/>
      <c r="AY65" s="15"/>
      <c r="AZ65" s="17" t="s">
        <v>112</v>
      </c>
    </row>
    <row r="66" spans="1:52" ht="33.450000000000003" customHeight="1" x14ac:dyDescent="0.3">
      <c r="A66" s="5" t="s">
        <v>113</v>
      </c>
      <c r="B66" s="4" t="s">
        <v>26</v>
      </c>
      <c r="C66" s="4" t="s">
        <v>37</v>
      </c>
      <c r="D66" s="4" t="s">
        <v>114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5" t="s">
        <v>113</v>
      </c>
      <c r="AA66" s="23">
        <v>382.5</v>
      </c>
      <c r="AB66" s="23"/>
      <c r="AC66" s="23"/>
      <c r="AD66" s="23"/>
      <c r="AE66" s="23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3">
        <f>AP67</f>
        <v>311.5</v>
      </c>
      <c r="AQ66" s="23"/>
      <c r="AR66" s="23"/>
      <c r="AS66" s="23"/>
      <c r="AT66" s="23"/>
      <c r="AU66" s="23">
        <f t="shared" si="0"/>
        <v>81.437908496732021</v>
      </c>
      <c r="AV66" s="7"/>
      <c r="AW66" s="7"/>
      <c r="AX66" s="7"/>
      <c r="AY66" s="7"/>
      <c r="AZ66" s="5" t="s">
        <v>113</v>
      </c>
    </row>
    <row r="67" spans="1:52" ht="92.4" customHeight="1" x14ac:dyDescent="0.3">
      <c r="A67" s="8" t="s">
        <v>115</v>
      </c>
      <c r="B67" s="9" t="s">
        <v>26</v>
      </c>
      <c r="C67" s="9" t="s">
        <v>37</v>
      </c>
      <c r="D67" s="9" t="s">
        <v>114</v>
      </c>
      <c r="E67" s="9" t="s">
        <v>116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115</v>
      </c>
      <c r="AA67" s="25">
        <v>382.5</v>
      </c>
      <c r="AB67" s="25"/>
      <c r="AC67" s="25"/>
      <c r="AD67" s="25"/>
      <c r="AE67" s="25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>
        <f>AP68</f>
        <v>311.5</v>
      </c>
      <c r="AQ67" s="25"/>
      <c r="AR67" s="25"/>
      <c r="AS67" s="25"/>
      <c r="AT67" s="25"/>
      <c r="AU67" s="30">
        <f t="shared" si="0"/>
        <v>81.437908496732021</v>
      </c>
      <c r="AV67" s="11"/>
      <c r="AW67" s="11"/>
      <c r="AX67" s="11"/>
      <c r="AY67" s="11"/>
      <c r="AZ67" s="8" t="s">
        <v>115</v>
      </c>
    </row>
    <row r="68" spans="1:52" ht="114" customHeight="1" x14ac:dyDescent="0.3">
      <c r="A68" s="12" t="s">
        <v>117</v>
      </c>
      <c r="B68" s="13" t="s">
        <v>26</v>
      </c>
      <c r="C68" s="13" t="s">
        <v>37</v>
      </c>
      <c r="D68" s="13" t="s">
        <v>114</v>
      </c>
      <c r="E68" s="13" t="s">
        <v>116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35</v>
      </c>
      <c r="U68" s="13"/>
      <c r="V68" s="14"/>
      <c r="W68" s="14"/>
      <c r="X68" s="14"/>
      <c r="Y68" s="14"/>
      <c r="Z68" s="12" t="s">
        <v>117</v>
      </c>
      <c r="AA68" s="27">
        <v>382.5</v>
      </c>
      <c r="AB68" s="27"/>
      <c r="AC68" s="27"/>
      <c r="AD68" s="27"/>
      <c r="AE68" s="27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7">
        <v>311.5</v>
      </c>
      <c r="AQ68" s="27"/>
      <c r="AR68" s="27"/>
      <c r="AS68" s="27"/>
      <c r="AT68" s="27"/>
      <c r="AU68" s="30">
        <f t="shared" si="0"/>
        <v>81.437908496732021</v>
      </c>
      <c r="AV68" s="15"/>
      <c r="AW68" s="15"/>
      <c r="AX68" s="15"/>
      <c r="AY68" s="15"/>
      <c r="AZ68" s="12" t="s">
        <v>117</v>
      </c>
    </row>
    <row r="69" spans="1:52" ht="33.450000000000003" customHeight="1" x14ac:dyDescent="0.3">
      <c r="A69" s="5" t="s">
        <v>118</v>
      </c>
      <c r="B69" s="4" t="s">
        <v>26</v>
      </c>
      <c r="C69" s="4" t="s">
        <v>119</v>
      </c>
      <c r="D69" s="4" t="s">
        <v>29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5" t="s">
        <v>118</v>
      </c>
      <c r="AA69" s="23">
        <v>41336.800000000003</v>
      </c>
      <c r="AB69" s="23"/>
      <c r="AC69" s="23"/>
      <c r="AD69" s="23"/>
      <c r="AE69" s="23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3">
        <f>AP70+AP75+AP84</f>
        <v>33044.6</v>
      </c>
      <c r="AQ69" s="23"/>
      <c r="AR69" s="23"/>
      <c r="AS69" s="23"/>
      <c r="AT69" s="23"/>
      <c r="AU69" s="23">
        <f t="shared" si="0"/>
        <v>79.939908265758348</v>
      </c>
      <c r="AV69" s="7"/>
      <c r="AW69" s="7"/>
      <c r="AX69" s="7"/>
      <c r="AY69" s="7"/>
      <c r="AZ69" s="5" t="s">
        <v>118</v>
      </c>
    </row>
    <row r="70" spans="1:52" ht="16.649999999999999" customHeight="1" x14ac:dyDescent="0.3">
      <c r="A70" s="5" t="s">
        <v>120</v>
      </c>
      <c r="B70" s="4" t="s">
        <v>26</v>
      </c>
      <c r="C70" s="4" t="s">
        <v>119</v>
      </c>
      <c r="D70" s="4" t="s">
        <v>28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120</v>
      </c>
      <c r="AA70" s="23">
        <v>73.400000000000006</v>
      </c>
      <c r="AB70" s="23"/>
      <c r="AC70" s="23"/>
      <c r="AD70" s="23"/>
      <c r="AE70" s="23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3">
        <f>AP71+AP73</f>
        <v>72.2</v>
      </c>
      <c r="AQ70" s="23"/>
      <c r="AR70" s="23"/>
      <c r="AS70" s="23"/>
      <c r="AT70" s="23"/>
      <c r="AU70" s="23">
        <f t="shared" si="0"/>
        <v>98.365122615803813</v>
      </c>
      <c r="AV70" s="7"/>
      <c r="AW70" s="7"/>
      <c r="AX70" s="7"/>
      <c r="AY70" s="7"/>
      <c r="AZ70" s="5" t="s">
        <v>120</v>
      </c>
    </row>
    <row r="71" spans="1:52" ht="144" customHeight="1" x14ac:dyDescent="0.3">
      <c r="A71" s="16" t="s">
        <v>121</v>
      </c>
      <c r="B71" s="9" t="s">
        <v>26</v>
      </c>
      <c r="C71" s="9" t="s">
        <v>119</v>
      </c>
      <c r="D71" s="9" t="s">
        <v>28</v>
      </c>
      <c r="E71" s="9" t="s">
        <v>122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16" t="s">
        <v>121</v>
      </c>
      <c r="AA71" s="25">
        <v>24.4</v>
      </c>
      <c r="AB71" s="25"/>
      <c r="AC71" s="25"/>
      <c r="AD71" s="25"/>
      <c r="AE71" s="25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>
        <f>AP72</f>
        <v>23.2</v>
      </c>
      <c r="AQ71" s="25"/>
      <c r="AR71" s="25"/>
      <c r="AS71" s="25"/>
      <c r="AT71" s="25"/>
      <c r="AU71" s="30">
        <f t="shared" si="0"/>
        <v>95.081967213114766</v>
      </c>
      <c r="AV71" s="11"/>
      <c r="AW71" s="11"/>
      <c r="AX71" s="11"/>
      <c r="AY71" s="11"/>
      <c r="AZ71" s="16" t="s">
        <v>121</v>
      </c>
    </row>
    <row r="72" spans="1:52" ht="159" customHeight="1" x14ac:dyDescent="0.3">
      <c r="A72" s="12" t="s">
        <v>123</v>
      </c>
      <c r="B72" s="13" t="s">
        <v>26</v>
      </c>
      <c r="C72" s="13" t="s">
        <v>119</v>
      </c>
      <c r="D72" s="13" t="s">
        <v>28</v>
      </c>
      <c r="E72" s="13" t="s">
        <v>122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35</v>
      </c>
      <c r="U72" s="13"/>
      <c r="V72" s="14"/>
      <c r="W72" s="14"/>
      <c r="X72" s="14"/>
      <c r="Y72" s="14"/>
      <c r="Z72" s="12" t="s">
        <v>123</v>
      </c>
      <c r="AA72" s="27">
        <v>24.4</v>
      </c>
      <c r="AB72" s="27"/>
      <c r="AC72" s="27"/>
      <c r="AD72" s="27"/>
      <c r="AE72" s="27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7">
        <v>23.2</v>
      </c>
      <c r="AQ72" s="27"/>
      <c r="AR72" s="27"/>
      <c r="AS72" s="27"/>
      <c r="AT72" s="27"/>
      <c r="AU72" s="30">
        <f t="shared" si="0"/>
        <v>95.081967213114766</v>
      </c>
      <c r="AV72" s="15"/>
      <c r="AW72" s="15"/>
      <c r="AX72" s="15"/>
      <c r="AY72" s="15"/>
      <c r="AZ72" s="12" t="s">
        <v>123</v>
      </c>
    </row>
    <row r="73" spans="1:52" ht="33.450000000000003" customHeight="1" x14ac:dyDescent="0.3">
      <c r="A73" s="8" t="s">
        <v>124</v>
      </c>
      <c r="B73" s="9" t="s">
        <v>26</v>
      </c>
      <c r="C73" s="9" t="s">
        <v>119</v>
      </c>
      <c r="D73" s="9" t="s">
        <v>28</v>
      </c>
      <c r="E73" s="9" t="s">
        <v>125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124</v>
      </c>
      <c r="AA73" s="25">
        <v>49</v>
      </c>
      <c r="AB73" s="25"/>
      <c r="AC73" s="25"/>
      <c r="AD73" s="25"/>
      <c r="AE73" s="25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>
        <f>AP74</f>
        <v>49</v>
      </c>
      <c r="AQ73" s="25"/>
      <c r="AR73" s="25"/>
      <c r="AS73" s="25"/>
      <c r="AT73" s="25"/>
      <c r="AU73" s="30">
        <f t="shared" si="0"/>
        <v>100</v>
      </c>
      <c r="AV73" s="11"/>
      <c r="AW73" s="11"/>
      <c r="AX73" s="11"/>
      <c r="AY73" s="11"/>
      <c r="AZ73" s="8" t="s">
        <v>124</v>
      </c>
    </row>
    <row r="74" spans="1:52" ht="61.8" customHeight="1" x14ac:dyDescent="0.3">
      <c r="A74" s="17" t="s">
        <v>126</v>
      </c>
      <c r="B74" s="13" t="s">
        <v>26</v>
      </c>
      <c r="C74" s="13" t="s">
        <v>119</v>
      </c>
      <c r="D74" s="13" t="s">
        <v>28</v>
      </c>
      <c r="E74" s="13" t="s">
        <v>125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35</v>
      </c>
      <c r="U74" s="13"/>
      <c r="V74" s="14"/>
      <c r="W74" s="14"/>
      <c r="X74" s="14"/>
      <c r="Y74" s="14"/>
      <c r="Z74" s="17" t="s">
        <v>126</v>
      </c>
      <c r="AA74" s="27">
        <v>49</v>
      </c>
      <c r="AB74" s="27"/>
      <c r="AC74" s="27"/>
      <c r="AD74" s="27"/>
      <c r="AE74" s="27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7">
        <v>49</v>
      </c>
      <c r="AQ74" s="27"/>
      <c r="AR74" s="27"/>
      <c r="AS74" s="27"/>
      <c r="AT74" s="27"/>
      <c r="AU74" s="30">
        <f t="shared" ref="AU74:AU137" si="1">AP74/AA74*100</f>
        <v>100</v>
      </c>
      <c r="AV74" s="15"/>
      <c r="AW74" s="15"/>
      <c r="AX74" s="15"/>
      <c r="AY74" s="15"/>
      <c r="AZ74" s="17" t="s">
        <v>126</v>
      </c>
    </row>
    <row r="75" spans="1:52" ht="16.649999999999999" customHeight="1" x14ac:dyDescent="0.3">
      <c r="A75" s="5" t="s">
        <v>127</v>
      </c>
      <c r="B75" s="4" t="s">
        <v>26</v>
      </c>
      <c r="C75" s="4" t="s">
        <v>119</v>
      </c>
      <c r="D75" s="4" t="s">
        <v>128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5" t="s">
        <v>127</v>
      </c>
      <c r="AA75" s="23">
        <v>822.9</v>
      </c>
      <c r="AB75" s="23"/>
      <c r="AC75" s="23"/>
      <c r="AD75" s="23"/>
      <c r="AE75" s="23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3">
        <f>AP76+AP78+AP80+AP82</f>
        <v>666.5</v>
      </c>
      <c r="AQ75" s="23"/>
      <c r="AR75" s="23"/>
      <c r="AS75" s="23"/>
      <c r="AT75" s="23"/>
      <c r="AU75" s="23">
        <f t="shared" si="1"/>
        <v>80.994045449021755</v>
      </c>
      <c r="AV75" s="7"/>
      <c r="AW75" s="7"/>
      <c r="AX75" s="7"/>
      <c r="AY75" s="7"/>
      <c r="AZ75" s="5" t="s">
        <v>127</v>
      </c>
    </row>
    <row r="76" spans="1:52" ht="97.8" customHeight="1" x14ac:dyDescent="0.3">
      <c r="A76" s="8" t="s">
        <v>115</v>
      </c>
      <c r="B76" s="9" t="s">
        <v>26</v>
      </c>
      <c r="C76" s="9" t="s">
        <v>119</v>
      </c>
      <c r="D76" s="9" t="s">
        <v>128</v>
      </c>
      <c r="E76" s="9" t="s">
        <v>116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115</v>
      </c>
      <c r="AA76" s="25">
        <v>78</v>
      </c>
      <c r="AB76" s="25"/>
      <c r="AC76" s="25"/>
      <c r="AD76" s="25"/>
      <c r="AE76" s="25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>
        <f>AP77</f>
        <v>0</v>
      </c>
      <c r="AQ76" s="25"/>
      <c r="AR76" s="25"/>
      <c r="AS76" s="25"/>
      <c r="AT76" s="25"/>
      <c r="AU76" s="30">
        <f t="shared" si="1"/>
        <v>0</v>
      </c>
      <c r="AV76" s="11"/>
      <c r="AW76" s="11"/>
      <c r="AX76" s="11"/>
      <c r="AY76" s="11"/>
      <c r="AZ76" s="8" t="s">
        <v>115</v>
      </c>
    </row>
    <row r="77" spans="1:52" ht="123.6" customHeight="1" x14ac:dyDescent="0.3">
      <c r="A77" s="12" t="s">
        <v>117</v>
      </c>
      <c r="B77" s="13" t="s">
        <v>26</v>
      </c>
      <c r="C77" s="13" t="s">
        <v>119</v>
      </c>
      <c r="D77" s="13" t="s">
        <v>128</v>
      </c>
      <c r="E77" s="13" t="s">
        <v>116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35</v>
      </c>
      <c r="U77" s="13"/>
      <c r="V77" s="14"/>
      <c r="W77" s="14"/>
      <c r="X77" s="14"/>
      <c r="Y77" s="14"/>
      <c r="Z77" s="12" t="s">
        <v>117</v>
      </c>
      <c r="AA77" s="27">
        <v>78</v>
      </c>
      <c r="AB77" s="27"/>
      <c r="AC77" s="27"/>
      <c r="AD77" s="27"/>
      <c r="AE77" s="27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7">
        <v>0</v>
      </c>
      <c r="AQ77" s="27"/>
      <c r="AR77" s="27"/>
      <c r="AS77" s="27"/>
      <c r="AT77" s="27"/>
      <c r="AU77" s="30">
        <f t="shared" si="1"/>
        <v>0</v>
      </c>
      <c r="AV77" s="15"/>
      <c r="AW77" s="15"/>
      <c r="AX77" s="15"/>
      <c r="AY77" s="15"/>
      <c r="AZ77" s="12" t="s">
        <v>117</v>
      </c>
    </row>
    <row r="78" spans="1:52" ht="67.8" customHeight="1" x14ac:dyDescent="0.3">
      <c r="A78" s="8" t="s">
        <v>78</v>
      </c>
      <c r="B78" s="9" t="s">
        <v>26</v>
      </c>
      <c r="C78" s="9" t="s">
        <v>119</v>
      </c>
      <c r="D78" s="9" t="s">
        <v>128</v>
      </c>
      <c r="E78" s="9" t="s">
        <v>79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 t="s">
        <v>78</v>
      </c>
      <c r="AA78" s="25">
        <v>194.4</v>
      </c>
      <c r="AB78" s="25"/>
      <c r="AC78" s="25"/>
      <c r="AD78" s="25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>
        <f>AP79</f>
        <v>186</v>
      </c>
      <c r="AQ78" s="25"/>
      <c r="AR78" s="25"/>
      <c r="AS78" s="25"/>
      <c r="AT78" s="25"/>
      <c r="AU78" s="30">
        <f t="shared" si="1"/>
        <v>95.679012345678998</v>
      </c>
      <c r="AV78" s="11"/>
      <c r="AW78" s="11"/>
      <c r="AX78" s="11"/>
      <c r="AY78" s="11"/>
      <c r="AZ78" s="8" t="s">
        <v>78</v>
      </c>
    </row>
    <row r="79" spans="1:52" ht="76.2" customHeight="1" x14ac:dyDescent="0.3">
      <c r="A79" s="17" t="s">
        <v>81</v>
      </c>
      <c r="B79" s="13" t="s">
        <v>26</v>
      </c>
      <c r="C79" s="13" t="s">
        <v>119</v>
      </c>
      <c r="D79" s="13" t="s">
        <v>128</v>
      </c>
      <c r="E79" s="13" t="s">
        <v>79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49</v>
      </c>
      <c r="U79" s="13"/>
      <c r="V79" s="14"/>
      <c r="W79" s="14"/>
      <c r="X79" s="14"/>
      <c r="Y79" s="14"/>
      <c r="Z79" s="17" t="s">
        <v>81</v>
      </c>
      <c r="AA79" s="27">
        <v>194.4</v>
      </c>
      <c r="AB79" s="27"/>
      <c r="AC79" s="27"/>
      <c r="AD79" s="27"/>
      <c r="AE79" s="27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7">
        <v>186</v>
      </c>
      <c r="AQ79" s="27"/>
      <c r="AR79" s="27"/>
      <c r="AS79" s="27"/>
      <c r="AT79" s="27"/>
      <c r="AU79" s="30">
        <f t="shared" si="1"/>
        <v>95.679012345678998</v>
      </c>
      <c r="AV79" s="15"/>
      <c r="AW79" s="15"/>
      <c r="AX79" s="15"/>
      <c r="AY79" s="15"/>
      <c r="AZ79" s="17" t="s">
        <v>81</v>
      </c>
    </row>
    <row r="80" spans="1:52" ht="105.6" customHeight="1" x14ac:dyDescent="0.3">
      <c r="A80" s="16" t="s">
        <v>129</v>
      </c>
      <c r="B80" s="9" t="s">
        <v>26</v>
      </c>
      <c r="C80" s="9" t="s">
        <v>119</v>
      </c>
      <c r="D80" s="9" t="s">
        <v>128</v>
      </c>
      <c r="E80" s="9" t="s">
        <v>130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16" t="s">
        <v>129</v>
      </c>
      <c r="AA80" s="25">
        <v>480.5</v>
      </c>
      <c r="AB80" s="25"/>
      <c r="AC80" s="25"/>
      <c r="AD80" s="25"/>
      <c r="AE80" s="25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5">
        <f>AP81</f>
        <v>480.5</v>
      </c>
      <c r="AQ80" s="25"/>
      <c r="AR80" s="25"/>
      <c r="AS80" s="25"/>
      <c r="AT80" s="25"/>
      <c r="AU80" s="30">
        <f t="shared" si="1"/>
        <v>100</v>
      </c>
      <c r="AV80" s="11"/>
      <c r="AW80" s="11"/>
      <c r="AX80" s="11"/>
      <c r="AY80" s="11"/>
      <c r="AZ80" s="16" t="s">
        <v>129</v>
      </c>
    </row>
    <row r="81" spans="1:52" ht="131.4" customHeight="1" x14ac:dyDescent="0.3">
      <c r="A81" s="12" t="s">
        <v>131</v>
      </c>
      <c r="B81" s="13" t="s">
        <v>26</v>
      </c>
      <c r="C81" s="13" t="s">
        <v>119</v>
      </c>
      <c r="D81" s="13" t="s">
        <v>128</v>
      </c>
      <c r="E81" s="13" t="s">
        <v>130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35</v>
      </c>
      <c r="U81" s="13"/>
      <c r="V81" s="14"/>
      <c r="W81" s="14"/>
      <c r="X81" s="14"/>
      <c r="Y81" s="14"/>
      <c r="Z81" s="12" t="s">
        <v>131</v>
      </c>
      <c r="AA81" s="27">
        <v>480.5</v>
      </c>
      <c r="AB81" s="27"/>
      <c r="AC81" s="27"/>
      <c r="AD81" s="27"/>
      <c r="AE81" s="27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7">
        <v>480.5</v>
      </c>
      <c r="AQ81" s="27"/>
      <c r="AR81" s="27"/>
      <c r="AS81" s="27"/>
      <c r="AT81" s="27"/>
      <c r="AU81" s="30">
        <f t="shared" si="1"/>
        <v>100</v>
      </c>
      <c r="AV81" s="15"/>
      <c r="AW81" s="15"/>
      <c r="AX81" s="15"/>
      <c r="AY81" s="15"/>
      <c r="AZ81" s="12" t="s">
        <v>131</v>
      </c>
    </row>
    <row r="82" spans="1:52" ht="142.80000000000001" customHeight="1" x14ac:dyDescent="0.3">
      <c r="A82" s="16" t="s">
        <v>132</v>
      </c>
      <c r="B82" s="9" t="s">
        <v>26</v>
      </c>
      <c r="C82" s="9" t="s">
        <v>119</v>
      </c>
      <c r="D82" s="9" t="s">
        <v>128</v>
      </c>
      <c r="E82" s="9" t="s">
        <v>133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16" t="s">
        <v>132</v>
      </c>
      <c r="AA82" s="25">
        <v>70</v>
      </c>
      <c r="AB82" s="25"/>
      <c r="AC82" s="25"/>
      <c r="AD82" s="25"/>
      <c r="AE82" s="25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5">
        <v>0</v>
      </c>
      <c r="AQ82" s="25"/>
      <c r="AR82" s="25"/>
      <c r="AS82" s="25"/>
      <c r="AT82" s="25"/>
      <c r="AU82" s="30">
        <f t="shared" si="1"/>
        <v>0</v>
      </c>
      <c r="AV82" s="11"/>
      <c r="AW82" s="11"/>
      <c r="AX82" s="11"/>
      <c r="AY82" s="11"/>
      <c r="AZ82" s="16" t="s">
        <v>132</v>
      </c>
    </row>
    <row r="83" spans="1:52" ht="156" customHeight="1" x14ac:dyDescent="0.3">
      <c r="A83" s="12" t="s">
        <v>134</v>
      </c>
      <c r="B83" s="13" t="s">
        <v>26</v>
      </c>
      <c r="C83" s="13" t="s">
        <v>119</v>
      </c>
      <c r="D83" s="13" t="s">
        <v>128</v>
      </c>
      <c r="E83" s="13" t="s">
        <v>133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98</v>
      </c>
      <c r="U83" s="13"/>
      <c r="V83" s="14"/>
      <c r="W83" s="14"/>
      <c r="X83" s="14"/>
      <c r="Y83" s="14"/>
      <c r="Z83" s="12" t="s">
        <v>134</v>
      </c>
      <c r="AA83" s="27">
        <v>70</v>
      </c>
      <c r="AB83" s="27"/>
      <c r="AC83" s="27"/>
      <c r="AD83" s="27"/>
      <c r="AE83" s="27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7">
        <v>0</v>
      </c>
      <c r="AQ83" s="27"/>
      <c r="AR83" s="27"/>
      <c r="AS83" s="27"/>
      <c r="AT83" s="27"/>
      <c r="AU83" s="30">
        <f t="shared" si="1"/>
        <v>0</v>
      </c>
      <c r="AV83" s="15"/>
      <c r="AW83" s="15"/>
      <c r="AX83" s="15"/>
      <c r="AY83" s="15"/>
      <c r="AZ83" s="12" t="s">
        <v>134</v>
      </c>
    </row>
    <row r="84" spans="1:52" ht="16.649999999999999" customHeight="1" x14ac:dyDescent="0.3">
      <c r="A84" s="5" t="s">
        <v>135</v>
      </c>
      <c r="B84" s="4" t="s">
        <v>26</v>
      </c>
      <c r="C84" s="4" t="s">
        <v>119</v>
      </c>
      <c r="D84" s="4" t="s">
        <v>31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135</v>
      </c>
      <c r="AA84" s="23">
        <v>40440.5</v>
      </c>
      <c r="AB84" s="23"/>
      <c r="AC84" s="23"/>
      <c r="AD84" s="23"/>
      <c r="AE84" s="23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3">
        <f>AP85+AP87+AP89+AP91+AP93+AP95+AP97+AP99+AP101+AP103+AP105+AP107</f>
        <v>32305.899999999998</v>
      </c>
      <c r="AQ84" s="23"/>
      <c r="AR84" s="23"/>
      <c r="AS84" s="23"/>
      <c r="AT84" s="23"/>
      <c r="AU84" s="23">
        <f t="shared" si="1"/>
        <v>79.88501625845376</v>
      </c>
      <c r="AV84" s="7"/>
      <c r="AW84" s="7"/>
      <c r="AX84" s="7"/>
      <c r="AY84" s="7"/>
      <c r="AZ84" s="5" t="s">
        <v>135</v>
      </c>
    </row>
    <row r="85" spans="1:52" ht="111" customHeight="1" x14ac:dyDescent="0.3">
      <c r="A85" s="16" t="s">
        <v>136</v>
      </c>
      <c r="B85" s="9" t="s">
        <v>26</v>
      </c>
      <c r="C85" s="9" t="s">
        <v>119</v>
      </c>
      <c r="D85" s="9" t="s">
        <v>31</v>
      </c>
      <c r="E85" s="9" t="s">
        <v>137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16" t="s">
        <v>136</v>
      </c>
      <c r="AA85" s="25">
        <v>130</v>
      </c>
      <c r="AB85" s="25"/>
      <c r="AC85" s="25"/>
      <c r="AD85" s="25"/>
      <c r="AE85" s="25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>
        <f>AP86</f>
        <v>129.19999999999999</v>
      </c>
      <c r="AQ85" s="25"/>
      <c r="AR85" s="25"/>
      <c r="AS85" s="25"/>
      <c r="AT85" s="25"/>
      <c r="AU85" s="30">
        <f t="shared" si="1"/>
        <v>99.384615384615373</v>
      </c>
      <c r="AV85" s="11"/>
      <c r="AW85" s="11"/>
      <c r="AX85" s="11"/>
      <c r="AY85" s="11"/>
      <c r="AZ85" s="16" t="s">
        <v>136</v>
      </c>
    </row>
    <row r="86" spans="1:52" ht="141.6" customHeight="1" x14ac:dyDescent="0.3">
      <c r="A86" s="12" t="s">
        <v>138</v>
      </c>
      <c r="B86" s="13" t="s">
        <v>26</v>
      </c>
      <c r="C86" s="13" t="s">
        <v>119</v>
      </c>
      <c r="D86" s="13" t="s">
        <v>31</v>
      </c>
      <c r="E86" s="13" t="s">
        <v>137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35</v>
      </c>
      <c r="U86" s="13"/>
      <c r="V86" s="14"/>
      <c r="W86" s="14"/>
      <c r="X86" s="14"/>
      <c r="Y86" s="14"/>
      <c r="Z86" s="12" t="s">
        <v>138</v>
      </c>
      <c r="AA86" s="27">
        <v>130</v>
      </c>
      <c r="AB86" s="27"/>
      <c r="AC86" s="27"/>
      <c r="AD86" s="27"/>
      <c r="AE86" s="27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7">
        <v>129.19999999999999</v>
      </c>
      <c r="AQ86" s="27"/>
      <c r="AR86" s="27"/>
      <c r="AS86" s="27"/>
      <c r="AT86" s="27"/>
      <c r="AU86" s="30">
        <f t="shared" si="1"/>
        <v>99.384615384615373</v>
      </c>
      <c r="AV86" s="15"/>
      <c r="AW86" s="15"/>
      <c r="AX86" s="15"/>
      <c r="AY86" s="15"/>
      <c r="AZ86" s="12" t="s">
        <v>138</v>
      </c>
    </row>
    <row r="87" spans="1:52" ht="109.8" customHeight="1" x14ac:dyDescent="0.3">
      <c r="A87" s="8" t="s">
        <v>115</v>
      </c>
      <c r="B87" s="9" t="s">
        <v>26</v>
      </c>
      <c r="C87" s="9" t="s">
        <v>119</v>
      </c>
      <c r="D87" s="9" t="s">
        <v>31</v>
      </c>
      <c r="E87" s="9" t="s">
        <v>116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115</v>
      </c>
      <c r="AA87" s="25">
        <v>5</v>
      </c>
      <c r="AB87" s="25"/>
      <c r="AC87" s="25"/>
      <c r="AD87" s="25"/>
      <c r="AE87" s="25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>
        <f>AP88</f>
        <v>5</v>
      </c>
      <c r="AQ87" s="25"/>
      <c r="AR87" s="25"/>
      <c r="AS87" s="25"/>
      <c r="AT87" s="25"/>
      <c r="AU87" s="30">
        <f t="shared" si="1"/>
        <v>100</v>
      </c>
      <c r="AV87" s="11"/>
      <c r="AW87" s="11"/>
      <c r="AX87" s="11"/>
      <c r="AY87" s="11"/>
      <c r="AZ87" s="8" t="s">
        <v>115</v>
      </c>
    </row>
    <row r="88" spans="1:52" ht="126" customHeight="1" x14ac:dyDescent="0.3">
      <c r="A88" s="12" t="s">
        <v>117</v>
      </c>
      <c r="B88" s="13" t="s">
        <v>26</v>
      </c>
      <c r="C88" s="13" t="s">
        <v>119</v>
      </c>
      <c r="D88" s="13" t="s">
        <v>31</v>
      </c>
      <c r="E88" s="13" t="s">
        <v>116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35</v>
      </c>
      <c r="U88" s="13"/>
      <c r="V88" s="14"/>
      <c r="W88" s="14"/>
      <c r="X88" s="14"/>
      <c r="Y88" s="14"/>
      <c r="Z88" s="12" t="s">
        <v>117</v>
      </c>
      <c r="AA88" s="27">
        <v>5</v>
      </c>
      <c r="AB88" s="27"/>
      <c r="AC88" s="27"/>
      <c r="AD88" s="27"/>
      <c r="AE88" s="27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7">
        <v>5</v>
      </c>
      <c r="AQ88" s="27"/>
      <c r="AR88" s="27"/>
      <c r="AS88" s="27"/>
      <c r="AT88" s="27"/>
      <c r="AU88" s="30">
        <f t="shared" si="1"/>
        <v>100</v>
      </c>
      <c r="AV88" s="15"/>
      <c r="AW88" s="15"/>
      <c r="AX88" s="15"/>
      <c r="AY88" s="15"/>
      <c r="AZ88" s="12" t="s">
        <v>117</v>
      </c>
    </row>
    <row r="89" spans="1:52" ht="121.8" customHeight="1" x14ac:dyDescent="0.3">
      <c r="A89" s="16" t="s">
        <v>139</v>
      </c>
      <c r="B89" s="9" t="s">
        <v>26</v>
      </c>
      <c r="C89" s="9" t="s">
        <v>119</v>
      </c>
      <c r="D89" s="9" t="s">
        <v>31</v>
      </c>
      <c r="E89" s="9" t="s">
        <v>140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16" t="s">
        <v>139</v>
      </c>
      <c r="AA89" s="25">
        <v>2534</v>
      </c>
      <c r="AB89" s="25"/>
      <c r="AC89" s="25"/>
      <c r="AD89" s="25"/>
      <c r="AE89" s="25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5">
        <f>AP90</f>
        <v>2534</v>
      </c>
      <c r="AQ89" s="25"/>
      <c r="AR89" s="25"/>
      <c r="AS89" s="25"/>
      <c r="AT89" s="25"/>
      <c r="AU89" s="30">
        <f t="shared" si="1"/>
        <v>100</v>
      </c>
      <c r="AV89" s="11"/>
      <c r="AW89" s="11"/>
      <c r="AX89" s="11"/>
      <c r="AY89" s="11"/>
      <c r="AZ89" s="16" t="s">
        <v>139</v>
      </c>
    </row>
    <row r="90" spans="1:52" ht="157.19999999999999" customHeight="1" x14ac:dyDescent="0.3">
      <c r="A90" s="12" t="s">
        <v>141</v>
      </c>
      <c r="B90" s="13" t="s">
        <v>26</v>
      </c>
      <c r="C90" s="13" t="s">
        <v>119</v>
      </c>
      <c r="D90" s="13" t="s">
        <v>31</v>
      </c>
      <c r="E90" s="13" t="s">
        <v>140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35</v>
      </c>
      <c r="U90" s="13"/>
      <c r="V90" s="14"/>
      <c r="W90" s="14"/>
      <c r="X90" s="14"/>
      <c r="Y90" s="14"/>
      <c r="Z90" s="12" t="s">
        <v>141</v>
      </c>
      <c r="AA90" s="27">
        <v>2534</v>
      </c>
      <c r="AB90" s="27"/>
      <c r="AC90" s="27"/>
      <c r="AD90" s="27"/>
      <c r="AE90" s="27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7">
        <v>2534</v>
      </c>
      <c r="AQ90" s="27"/>
      <c r="AR90" s="27"/>
      <c r="AS90" s="27"/>
      <c r="AT90" s="27"/>
      <c r="AU90" s="30">
        <f t="shared" si="1"/>
        <v>100</v>
      </c>
      <c r="AV90" s="15"/>
      <c r="AW90" s="15"/>
      <c r="AX90" s="15"/>
      <c r="AY90" s="15"/>
      <c r="AZ90" s="12" t="s">
        <v>141</v>
      </c>
    </row>
    <row r="91" spans="1:52" ht="140.4" customHeight="1" x14ac:dyDescent="0.3">
      <c r="A91" s="16" t="s">
        <v>142</v>
      </c>
      <c r="B91" s="9" t="s">
        <v>26</v>
      </c>
      <c r="C91" s="9" t="s">
        <v>119</v>
      </c>
      <c r="D91" s="9" t="s">
        <v>31</v>
      </c>
      <c r="E91" s="9" t="s">
        <v>143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16" t="s">
        <v>142</v>
      </c>
      <c r="AA91" s="25">
        <v>5157</v>
      </c>
      <c r="AB91" s="25"/>
      <c r="AC91" s="25"/>
      <c r="AD91" s="25"/>
      <c r="AE91" s="25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5">
        <f>AP92</f>
        <v>5032.7</v>
      </c>
      <c r="AQ91" s="25"/>
      <c r="AR91" s="25"/>
      <c r="AS91" s="25"/>
      <c r="AT91" s="25"/>
      <c r="AU91" s="30">
        <f t="shared" si="1"/>
        <v>97.589683924762454</v>
      </c>
      <c r="AV91" s="11"/>
      <c r="AW91" s="11"/>
      <c r="AX91" s="11"/>
      <c r="AY91" s="11"/>
      <c r="AZ91" s="16" t="s">
        <v>142</v>
      </c>
    </row>
    <row r="92" spans="1:52" ht="169.8" customHeight="1" x14ac:dyDescent="0.3">
      <c r="A92" s="12" t="s">
        <v>144</v>
      </c>
      <c r="B92" s="13" t="s">
        <v>26</v>
      </c>
      <c r="C92" s="13" t="s">
        <v>119</v>
      </c>
      <c r="D92" s="13" t="s">
        <v>31</v>
      </c>
      <c r="E92" s="13" t="s">
        <v>143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35</v>
      </c>
      <c r="U92" s="13"/>
      <c r="V92" s="14"/>
      <c r="W92" s="14"/>
      <c r="X92" s="14"/>
      <c r="Y92" s="14"/>
      <c r="Z92" s="12" t="s">
        <v>144</v>
      </c>
      <c r="AA92" s="27">
        <v>5157</v>
      </c>
      <c r="AB92" s="27"/>
      <c r="AC92" s="27"/>
      <c r="AD92" s="27"/>
      <c r="AE92" s="27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7">
        <v>5032.7</v>
      </c>
      <c r="AQ92" s="27"/>
      <c r="AR92" s="27"/>
      <c r="AS92" s="27"/>
      <c r="AT92" s="27"/>
      <c r="AU92" s="30">
        <f t="shared" si="1"/>
        <v>97.589683924762454</v>
      </c>
      <c r="AV92" s="15"/>
      <c r="AW92" s="15"/>
      <c r="AX92" s="15"/>
      <c r="AY92" s="15"/>
      <c r="AZ92" s="12" t="s">
        <v>144</v>
      </c>
    </row>
    <row r="93" spans="1:52" ht="104.4" customHeight="1" x14ac:dyDescent="0.3">
      <c r="A93" s="16" t="s">
        <v>145</v>
      </c>
      <c r="B93" s="9" t="s">
        <v>26</v>
      </c>
      <c r="C93" s="9" t="s">
        <v>119</v>
      </c>
      <c r="D93" s="9" t="s">
        <v>31</v>
      </c>
      <c r="E93" s="9" t="s">
        <v>146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16" t="s">
        <v>145</v>
      </c>
      <c r="AA93" s="25">
        <v>12043.4</v>
      </c>
      <c r="AB93" s="25"/>
      <c r="AC93" s="25"/>
      <c r="AD93" s="25"/>
      <c r="AE93" s="25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5">
        <f>AP94</f>
        <v>9440.2999999999993</v>
      </c>
      <c r="AQ93" s="25"/>
      <c r="AR93" s="25"/>
      <c r="AS93" s="25"/>
      <c r="AT93" s="25"/>
      <c r="AU93" s="30">
        <f t="shared" si="1"/>
        <v>78.385671820250096</v>
      </c>
      <c r="AV93" s="11"/>
      <c r="AW93" s="11"/>
      <c r="AX93" s="11"/>
      <c r="AY93" s="11"/>
      <c r="AZ93" s="16" t="s">
        <v>145</v>
      </c>
    </row>
    <row r="94" spans="1:52" ht="160.19999999999999" customHeight="1" x14ac:dyDescent="0.3">
      <c r="A94" s="12" t="s">
        <v>147</v>
      </c>
      <c r="B94" s="13" t="s">
        <v>26</v>
      </c>
      <c r="C94" s="13" t="s">
        <v>119</v>
      </c>
      <c r="D94" s="13" t="s">
        <v>31</v>
      </c>
      <c r="E94" s="13" t="s">
        <v>146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35</v>
      </c>
      <c r="U94" s="13"/>
      <c r="V94" s="14"/>
      <c r="W94" s="14"/>
      <c r="X94" s="14"/>
      <c r="Y94" s="14"/>
      <c r="Z94" s="12" t="s">
        <v>147</v>
      </c>
      <c r="AA94" s="27">
        <v>12043.4</v>
      </c>
      <c r="AB94" s="27"/>
      <c r="AC94" s="27"/>
      <c r="AD94" s="27"/>
      <c r="AE94" s="27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7">
        <v>9440.2999999999993</v>
      </c>
      <c r="AQ94" s="27"/>
      <c r="AR94" s="27"/>
      <c r="AS94" s="27"/>
      <c r="AT94" s="27"/>
      <c r="AU94" s="30">
        <f t="shared" si="1"/>
        <v>78.385671820250096</v>
      </c>
      <c r="AV94" s="15"/>
      <c r="AW94" s="15"/>
      <c r="AX94" s="15"/>
      <c r="AY94" s="15"/>
      <c r="AZ94" s="12" t="s">
        <v>147</v>
      </c>
    </row>
    <row r="95" spans="1:52" ht="153" customHeight="1" x14ac:dyDescent="0.3">
      <c r="A95" s="16" t="s">
        <v>148</v>
      </c>
      <c r="B95" s="9" t="s">
        <v>26</v>
      </c>
      <c r="C95" s="9" t="s">
        <v>119</v>
      </c>
      <c r="D95" s="9" t="s">
        <v>31</v>
      </c>
      <c r="E95" s="9" t="s">
        <v>149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16" t="s">
        <v>148</v>
      </c>
      <c r="AA95" s="25">
        <v>58</v>
      </c>
      <c r="AB95" s="25"/>
      <c r="AC95" s="25"/>
      <c r="AD95" s="25"/>
      <c r="AE95" s="25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5">
        <v>0</v>
      </c>
      <c r="AQ95" s="25"/>
      <c r="AR95" s="25"/>
      <c r="AS95" s="25"/>
      <c r="AT95" s="25"/>
      <c r="AU95" s="30">
        <f t="shared" si="1"/>
        <v>0</v>
      </c>
      <c r="AV95" s="11"/>
      <c r="AW95" s="11"/>
      <c r="AX95" s="11"/>
      <c r="AY95" s="11"/>
      <c r="AZ95" s="16" t="s">
        <v>148</v>
      </c>
    </row>
    <row r="96" spans="1:52" ht="157.19999999999999" customHeight="1" x14ac:dyDescent="0.3">
      <c r="A96" s="12" t="s">
        <v>150</v>
      </c>
      <c r="B96" s="13" t="s">
        <v>26</v>
      </c>
      <c r="C96" s="13" t="s">
        <v>119</v>
      </c>
      <c r="D96" s="13" t="s">
        <v>31</v>
      </c>
      <c r="E96" s="13" t="s">
        <v>149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35</v>
      </c>
      <c r="U96" s="13"/>
      <c r="V96" s="14"/>
      <c r="W96" s="14"/>
      <c r="X96" s="14"/>
      <c r="Y96" s="14"/>
      <c r="Z96" s="12" t="s">
        <v>150</v>
      </c>
      <c r="AA96" s="27">
        <v>58</v>
      </c>
      <c r="AB96" s="27"/>
      <c r="AC96" s="27"/>
      <c r="AD96" s="27"/>
      <c r="AE96" s="27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7">
        <v>0</v>
      </c>
      <c r="AQ96" s="27"/>
      <c r="AR96" s="27"/>
      <c r="AS96" s="27"/>
      <c r="AT96" s="27"/>
      <c r="AU96" s="30">
        <f t="shared" si="1"/>
        <v>0</v>
      </c>
      <c r="AV96" s="15"/>
      <c r="AW96" s="15"/>
      <c r="AX96" s="15"/>
      <c r="AY96" s="15"/>
      <c r="AZ96" s="12" t="s">
        <v>150</v>
      </c>
    </row>
    <row r="97" spans="1:52" ht="120" customHeight="1" x14ac:dyDescent="0.3">
      <c r="A97" s="16" t="s">
        <v>151</v>
      </c>
      <c r="B97" s="9" t="s">
        <v>26</v>
      </c>
      <c r="C97" s="9" t="s">
        <v>119</v>
      </c>
      <c r="D97" s="9" t="s">
        <v>31</v>
      </c>
      <c r="E97" s="9" t="s">
        <v>152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16" t="s">
        <v>151</v>
      </c>
      <c r="AA97" s="25">
        <v>290.10000000000002</v>
      </c>
      <c r="AB97" s="25"/>
      <c r="AC97" s="25"/>
      <c r="AD97" s="25"/>
      <c r="AE97" s="25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5">
        <f>AP98</f>
        <v>290.10000000000002</v>
      </c>
      <c r="AQ97" s="25"/>
      <c r="AR97" s="25"/>
      <c r="AS97" s="25"/>
      <c r="AT97" s="25"/>
      <c r="AU97" s="30">
        <f t="shared" si="1"/>
        <v>100</v>
      </c>
      <c r="AV97" s="11"/>
      <c r="AW97" s="11"/>
      <c r="AX97" s="11"/>
      <c r="AY97" s="11"/>
      <c r="AZ97" s="16" t="s">
        <v>151</v>
      </c>
    </row>
    <row r="98" spans="1:52" ht="129" customHeight="1" x14ac:dyDescent="0.3">
      <c r="A98" s="12" t="s">
        <v>153</v>
      </c>
      <c r="B98" s="13" t="s">
        <v>26</v>
      </c>
      <c r="C98" s="13" t="s">
        <v>119</v>
      </c>
      <c r="D98" s="13" t="s">
        <v>31</v>
      </c>
      <c r="E98" s="13" t="s">
        <v>152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35</v>
      </c>
      <c r="U98" s="13"/>
      <c r="V98" s="14"/>
      <c r="W98" s="14"/>
      <c r="X98" s="14"/>
      <c r="Y98" s="14"/>
      <c r="Z98" s="12" t="s">
        <v>153</v>
      </c>
      <c r="AA98" s="27">
        <v>290.10000000000002</v>
      </c>
      <c r="AB98" s="27"/>
      <c r="AC98" s="27"/>
      <c r="AD98" s="27"/>
      <c r="AE98" s="27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7">
        <v>290.10000000000002</v>
      </c>
      <c r="AQ98" s="27"/>
      <c r="AR98" s="27"/>
      <c r="AS98" s="27"/>
      <c r="AT98" s="27"/>
      <c r="AU98" s="30">
        <f t="shared" si="1"/>
        <v>100</v>
      </c>
      <c r="AV98" s="15"/>
      <c r="AW98" s="15"/>
      <c r="AX98" s="15"/>
      <c r="AY98" s="15"/>
      <c r="AZ98" s="12" t="s">
        <v>153</v>
      </c>
    </row>
    <row r="99" spans="1:52" ht="108.6" customHeight="1" x14ac:dyDescent="0.3">
      <c r="A99" s="16" t="s">
        <v>154</v>
      </c>
      <c r="B99" s="9" t="s">
        <v>26</v>
      </c>
      <c r="C99" s="9" t="s">
        <v>119</v>
      </c>
      <c r="D99" s="9" t="s">
        <v>31</v>
      </c>
      <c r="E99" s="9" t="s">
        <v>155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16" t="s">
        <v>154</v>
      </c>
      <c r="AA99" s="25">
        <v>684</v>
      </c>
      <c r="AB99" s="25"/>
      <c r="AC99" s="25"/>
      <c r="AD99" s="25"/>
      <c r="AE99" s="25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5">
        <f>AP100</f>
        <v>684</v>
      </c>
      <c r="AQ99" s="25"/>
      <c r="AR99" s="25"/>
      <c r="AS99" s="25"/>
      <c r="AT99" s="25"/>
      <c r="AU99" s="30">
        <f t="shared" si="1"/>
        <v>100</v>
      </c>
      <c r="AV99" s="11"/>
      <c r="AW99" s="11"/>
      <c r="AX99" s="11"/>
      <c r="AY99" s="11"/>
      <c r="AZ99" s="16" t="s">
        <v>154</v>
      </c>
    </row>
    <row r="100" spans="1:52" ht="142.80000000000001" customHeight="1" x14ac:dyDescent="0.3">
      <c r="A100" s="12" t="s">
        <v>156</v>
      </c>
      <c r="B100" s="13" t="s">
        <v>26</v>
      </c>
      <c r="C100" s="13" t="s">
        <v>119</v>
      </c>
      <c r="D100" s="13" t="s">
        <v>31</v>
      </c>
      <c r="E100" s="13" t="s">
        <v>155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35</v>
      </c>
      <c r="U100" s="13"/>
      <c r="V100" s="14"/>
      <c r="W100" s="14"/>
      <c r="X100" s="14"/>
      <c r="Y100" s="14"/>
      <c r="Z100" s="12" t="s">
        <v>156</v>
      </c>
      <c r="AA100" s="27">
        <v>684</v>
      </c>
      <c r="AB100" s="27"/>
      <c r="AC100" s="27"/>
      <c r="AD100" s="27"/>
      <c r="AE100" s="27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7">
        <v>684</v>
      </c>
      <c r="AQ100" s="27"/>
      <c r="AR100" s="27"/>
      <c r="AS100" s="27"/>
      <c r="AT100" s="27"/>
      <c r="AU100" s="30">
        <f t="shared" si="1"/>
        <v>100</v>
      </c>
      <c r="AV100" s="15"/>
      <c r="AW100" s="15"/>
      <c r="AX100" s="15"/>
      <c r="AY100" s="15"/>
      <c r="AZ100" s="12" t="s">
        <v>156</v>
      </c>
    </row>
    <row r="101" spans="1:52" ht="182.4" customHeight="1" x14ac:dyDescent="0.3">
      <c r="A101" s="16" t="s">
        <v>157</v>
      </c>
      <c r="B101" s="9" t="s">
        <v>26</v>
      </c>
      <c r="C101" s="9" t="s">
        <v>119</v>
      </c>
      <c r="D101" s="9" t="s">
        <v>31</v>
      </c>
      <c r="E101" s="9" t="s">
        <v>158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16" t="s">
        <v>157</v>
      </c>
      <c r="AA101" s="25">
        <v>2686.5</v>
      </c>
      <c r="AB101" s="25"/>
      <c r="AC101" s="25"/>
      <c r="AD101" s="25"/>
      <c r="AE101" s="25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5">
        <f>AP102</f>
        <v>2686.5</v>
      </c>
      <c r="AQ101" s="25"/>
      <c r="AR101" s="25"/>
      <c r="AS101" s="25"/>
      <c r="AT101" s="25"/>
      <c r="AU101" s="30">
        <f t="shared" si="1"/>
        <v>100</v>
      </c>
      <c r="AV101" s="11"/>
      <c r="AW101" s="11"/>
      <c r="AX101" s="11"/>
      <c r="AY101" s="11"/>
      <c r="AZ101" s="16" t="s">
        <v>157</v>
      </c>
    </row>
    <row r="102" spans="1:52" ht="223.8" customHeight="1" x14ac:dyDescent="0.3">
      <c r="A102" s="12" t="s">
        <v>159</v>
      </c>
      <c r="B102" s="13" t="s">
        <v>26</v>
      </c>
      <c r="C102" s="13" t="s">
        <v>119</v>
      </c>
      <c r="D102" s="13" t="s">
        <v>31</v>
      </c>
      <c r="E102" s="13" t="s">
        <v>158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35</v>
      </c>
      <c r="U102" s="13"/>
      <c r="V102" s="14"/>
      <c r="W102" s="14"/>
      <c r="X102" s="14"/>
      <c r="Y102" s="14"/>
      <c r="Z102" s="12" t="s">
        <v>159</v>
      </c>
      <c r="AA102" s="27">
        <v>2686.5</v>
      </c>
      <c r="AB102" s="27"/>
      <c r="AC102" s="27"/>
      <c r="AD102" s="27"/>
      <c r="AE102" s="27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7">
        <v>2686.5</v>
      </c>
      <c r="AQ102" s="27"/>
      <c r="AR102" s="27"/>
      <c r="AS102" s="27"/>
      <c r="AT102" s="27"/>
      <c r="AU102" s="30">
        <f t="shared" si="1"/>
        <v>100</v>
      </c>
      <c r="AV102" s="15"/>
      <c r="AW102" s="15"/>
      <c r="AX102" s="15"/>
      <c r="AY102" s="15"/>
      <c r="AZ102" s="12" t="s">
        <v>159</v>
      </c>
    </row>
    <row r="103" spans="1:52" ht="224.4" customHeight="1" x14ac:dyDescent="0.3">
      <c r="A103" s="16" t="s">
        <v>160</v>
      </c>
      <c r="B103" s="9" t="s">
        <v>26</v>
      </c>
      <c r="C103" s="9" t="s">
        <v>119</v>
      </c>
      <c r="D103" s="9" t="s">
        <v>31</v>
      </c>
      <c r="E103" s="9" t="s">
        <v>161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16" t="s">
        <v>160</v>
      </c>
      <c r="AA103" s="25">
        <v>7578.5</v>
      </c>
      <c r="AB103" s="25"/>
      <c r="AC103" s="25"/>
      <c r="AD103" s="25"/>
      <c r="AE103" s="25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5">
        <f>AP104</f>
        <v>7548.4</v>
      </c>
      <c r="AQ103" s="25"/>
      <c r="AR103" s="25"/>
      <c r="AS103" s="25"/>
      <c r="AT103" s="25"/>
      <c r="AU103" s="30">
        <f t="shared" si="1"/>
        <v>99.602823777792437</v>
      </c>
      <c r="AV103" s="11"/>
      <c r="AW103" s="11"/>
      <c r="AX103" s="11"/>
      <c r="AY103" s="11"/>
      <c r="AZ103" s="16" t="s">
        <v>160</v>
      </c>
    </row>
    <row r="104" spans="1:52" ht="199.8" customHeight="1" x14ac:dyDescent="0.3">
      <c r="A104" s="12" t="s">
        <v>162</v>
      </c>
      <c r="B104" s="13" t="s">
        <v>26</v>
      </c>
      <c r="C104" s="13" t="s">
        <v>119</v>
      </c>
      <c r="D104" s="13" t="s">
        <v>31</v>
      </c>
      <c r="E104" s="13" t="s">
        <v>161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35</v>
      </c>
      <c r="U104" s="13"/>
      <c r="V104" s="14"/>
      <c r="W104" s="14"/>
      <c r="X104" s="14"/>
      <c r="Y104" s="14"/>
      <c r="Z104" s="12" t="s">
        <v>162</v>
      </c>
      <c r="AA104" s="27">
        <v>7578.5</v>
      </c>
      <c r="AB104" s="27"/>
      <c r="AC104" s="27"/>
      <c r="AD104" s="27"/>
      <c r="AE104" s="27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7">
        <v>7548.4</v>
      </c>
      <c r="AQ104" s="27"/>
      <c r="AR104" s="27"/>
      <c r="AS104" s="27"/>
      <c r="AT104" s="27"/>
      <c r="AU104" s="30">
        <f t="shared" si="1"/>
        <v>99.602823777792437</v>
      </c>
      <c r="AV104" s="15"/>
      <c r="AW104" s="15"/>
      <c r="AX104" s="15"/>
      <c r="AY104" s="15"/>
      <c r="AZ104" s="12" t="s">
        <v>162</v>
      </c>
    </row>
    <row r="105" spans="1:52" ht="126.6" customHeight="1" x14ac:dyDescent="0.3">
      <c r="A105" s="16" t="s">
        <v>163</v>
      </c>
      <c r="B105" s="9" t="s">
        <v>26</v>
      </c>
      <c r="C105" s="9" t="s">
        <v>119</v>
      </c>
      <c r="D105" s="9" t="s">
        <v>31</v>
      </c>
      <c r="E105" s="9" t="s">
        <v>164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16" t="s">
        <v>163</v>
      </c>
      <c r="AA105" s="25">
        <v>9224</v>
      </c>
      <c r="AB105" s="25"/>
      <c r="AC105" s="25"/>
      <c r="AD105" s="25"/>
      <c r="AE105" s="25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9">
        <f>AP106</f>
        <v>3914</v>
      </c>
      <c r="AQ105" s="25"/>
      <c r="AR105" s="25"/>
      <c r="AS105" s="25"/>
      <c r="AT105" s="25"/>
      <c r="AU105" s="30">
        <f t="shared" si="1"/>
        <v>42.432784041630526</v>
      </c>
      <c r="AV105" s="11"/>
      <c r="AW105" s="11"/>
      <c r="AX105" s="11"/>
      <c r="AY105" s="11"/>
      <c r="AZ105" s="16" t="s">
        <v>163</v>
      </c>
    </row>
    <row r="106" spans="1:52" ht="159.6" customHeight="1" x14ac:dyDescent="0.3">
      <c r="A106" s="12" t="s">
        <v>165</v>
      </c>
      <c r="B106" s="13" t="s">
        <v>26</v>
      </c>
      <c r="C106" s="13" t="s">
        <v>119</v>
      </c>
      <c r="D106" s="13" t="s">
        <v>31</v>
      </c>
      <c r="E106" s="13" t="s">
        <v>164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 t="s">
        <v>35</v>
      </c>
      <c r="U106" s="13"/>
      <c r="V106" s="14"/>
      <c r="W106" s="14"/>
      <c r="X106" s="14"/>
      <c r="Y106" s="14"/>
      <c r="Z106" s="12" t="s">
        <v>165</v>
      </c>
      <c r="AA106" s="27">
        <v>9224</v>
      </c>
      <c r="AB106" s="27"/>
      <c r="AC106" s="27"/>
      <c r="AD106" s="27"/>
      <c r="AE106" s="27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5">
        <v>3914</v>
      </c>
      <c r="AQ106" s="27"/>
      <c r="AR106" s="27"/>
      <c r="AS106" s="27"/>
      <c r="AT106" s="27"/>
      <c r="AU106" s="30">
        <f t="shared" si="1"/>
        <v>42.432784041630526</v>
      </c>
      <c r="AV106" s="15"/>
      <c r="AW106" s="15"/>
      <c r="AX106" s="15"/>
      <c r="AY106" s="15"/>
      <c r="AZ106" s="12" t="s">
        <v>165</v>
      </c>
    </row>
    <row r="107" spans="1:52" ht="102" customHeight="1" x14ac:dyDescent="0.3">
      <c r="A107" s="16" t="s">
        <v>58</v>
      </c>
      <c r="B107" s="9" t="s">
        <v>26</v>
      </c>
      <c r="C107" s="9" t="s">
        <v>119</v>
      </c>
      <c r="D107" s="9" t="s">
        <v>31</v>
      </c>
      <c r="E107" s="9" t="s">
        <v>59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16" t="s">
        <v>58</v>
      </c>
      <c r="AA107" s="25">
        <v>50</v>
      </c>
      <c r="AB107" s="25"/>
      <c r="AC107" s="25"/>
      <c r="AD107" s="25"/>
      <c r="AE107" s="25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5">
        <f>AP108</f>
        <v>41.7</v>
      </c>
      <c r="AQ107" s="25"/>
      <c r="AR107" s="25"/>
      <c r="AS107" s="25"/>
      <c r="AT107" s="25"/>
      <c r="AU107" s="30">
        <f t="shared" si="1"/>
        <v>83.4</v>
      </c>
      <c r="AV107" s="11"/>
      <c r="AW107" s="11"/>
      <c r="AX107" s="11"/>
      <c r="AY107" s="11"/>
      <c r="AZ107" s="16" t="s">
        <v>58</v>
      </c>
    </row>
    <row r="108" spans="1:52" ht="124.8" customHeight="1" x14ac:dyDescent="0.3">
      <c r="A108" s="12" t="s">
        <v>83</v>
      </c>
      <c r="B108" s="13" t="s">
        <v>26</v>
      </c>
      <c r="C108" s="13" t="s">
        <v>119</v>
      </c>
      <c r="D108" s="13" t="s">
        <v>31</v>
      </c>
      <c r="E108" s="13" t="s">
        <v>59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35</v>
      </c>
      <c r="U108" s="13"/>
      <c r="V108" s="14"/>
      <c r="W108" s="14"/>
      <c r="X108" s="14"/>
      <c r="Y108" s="14"/>
      <c r="Z108" s="12" t="s">
        <v>83</v>
      </c>
      <c r="AA108" s="27">
        <v>50</v>
      </c>
      <c r="AB108" s="27"/>
      <c r="AC108" s="27"/>
      <c r="AD108" s="27"/>
      <c r="AE108" s="27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7">
        <v>41.7</v>
      </c>
      <c r="AQ108" s="27"/>
      <c r="AR108" s="27"/>
      <c r="AS108" s="27"/>
      <c r="AT108" s="27"/>
      <c r="AU108" s="30">
        <f t="shared" si="1"/>
        <v>83.4</v>
      </c>
      <c r="AV108" s="15"/>
      <c r="AW108" s="15"/>
      <c r="AX108" s="15"/>
      <c r="AY108" s="15"/>
      <c r="AZ108" s="12" t="s">
        <v>83</v>
      </c>
    </row>
    <row r="109" spans="1:52" ht="16.649999999999999" customHeight="1" x14ac:dyDescent="0.3">
      <c r="A109" s="5" t="s">
        <v>166</v>
      </c>
      <c r="B109" s="4" t="s">
        <v>26</v>
      </c>
      <c r="C109" s="4" t="s">
        <v>167</v>
      </c>
      <c r="D109" s="4" t="s">
        <v>29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 t="s">
        <v>166</v>
      </c>
      <c r="AA109" s="23">
        <v>38.6</v>
      </c>
      <c r="AB109" s="23"/>
      <c r="AC109" s="23"/>
      <c r="AD109" s="23"/>
      <c r="AE109" s="23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3">
        <f>AP110+AP115</f>
        <v>38.6</v>
      </c>
      <c r="AQ109" s="23"/>
      <c r="AR109" s="23"/>
      <c r="AS109" s="23"/>
      <c r="AT109" s="23"/>
      <c r="AU109" s="23">
        <f t="shared" si="1"/>
        <v>100</v>
      </c>
      <c r="AV109" s="7"/>
      <c r="AW109" s="7"/>
      <c r="AX109" s="7"/>
      <c r="AY109" s="7"/>
      <c r="AZ109" s="5" t="s">
        <v>166</v>
      </c>
    </row>
    <row r="110" spans="1:52" ht="50.1" customHeight="1" x14ac:dyDescent="0.3">
      <c r="A110" s="5" t="s">
        <v>168</v>
      </c>
      <c r="B110" s="4" t="s">
        <v>26</v>
      </c>
      <c r="C110" s="4" t="s">
        <v>167</v>
      </c>
      <c r="D110" s="4" t="s">
        <v>119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 t="s">
        <v>168</v>
      </c>
      <c r="AA110" s="23">
        <v>23.6</v>
      </c>
      <c r="AB110" s="23"/>
      <c r="AC110" s="23"/>
      <c r="AD110" s="23"/>
      <c r="AE110" s="23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3">
        <f>AP111+AP113</f>
        <v>23.6</v>
      </c>
      <c r="AQ110" s="23"/>
      <c r="AR110" s="23"/>
      <c r="AS110" s="23"/>
      <c r="AT110" s="23"/>
      <c r="AU110" s="23">
        <f t="shared" si="1"/>
        <v>100</v>
      </c>
      <c r="AV110" s="7"/>
      <c r="AW110" s="7"/>
      <c r="AX110" s="7"/>
      <c r="AY110" s="7"/>
      <c r="AZ110" s="5" t="s">
        <v>168</v>
      </c>
    </row>
    <row r="111" spans="1:52" ht="147" customHeight="1" x14ac:dyDescent="0.3">
      <c r="A111" s="16" t="s">
        <v>169</v>
      </c>
      <c r="B111" s="9" t="s">
        <v>26</v>
      </c>
      <c r="C111" s="9" t="s">
        <v>167</v>
      </c>
      <c r="D111" s="9" t="s">
        <v>119</v>
      </c>
      <c r="E111" s="9" t="s">
        <v>170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16" t="s">
        <v>169</v>
      </c>
      <c r="AA111" s="25">
        <v>20</v>
      </c>
      <c r="AB111" s="25"/>
      <c r="AC111" s="25"/>
      <c r="AD111" s="25"/>
      <c r="AE111" s="25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5">
        <v>20</v>
      </c>
      <c r="AQ111" s="25"/>
      <c r="AR111" s="25"/>
      <c r="AS111" s="25"/>
      <c r="AT111" s="25"/>
      <c r="AU111" s="30">
        <f t="shared" si="1"/>
        <v>100</v>
      </c>
      <c r="AV111" s="11"/>
      <c r="AW111" s="11"/>
      <c r="AX111" s="11"/>
      <c r="AY111" s="11"/>
      <c r="AZ111" s="16" t="s">
        <v>169</v>
      </c>
    </row>
    <row r="112" spans="1:52" ht="175.8" customHeight="1" x14ac:dyDescent="0.3">
      <c r="A112" s="12" t="s">
        <v>171</v>
      </c>
      <c r="B112" s="13" t="s">
        <v>26</v>
      </c>
      <c r="C112" s="13" t="s">
        <v>167</v>
      </c>
      <c r="D112" s="13" t="s">
        <v>119</v>
      </c>
      <c r="E112" s="13" t="s">
        <v>170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35</v>
      </c>
      <c r="U112" s="13"/>
      <c r="V112" s="14"/>
      <c r="W112" s="14"/>
      <c r="X112" s="14"/>
      <c r="Y112" s="14"/>
      <c r="Z112" s="12" t="s">
        <v>171</v>
      </c>
      <c r="AA112" s="27">
        <v>20</v>
      </c>
      <c r="AB112" s="27"/>
      <c r="AC112" s="27"/>
      <c r="AD112" s="27"/>
      <c r="AE112" s="27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7">
        <v>20</v>
      </c>
      <c r="AQ112" s="27"/>
      <c r="AR112" s="27"/>
      <c r="AS112" s="27"/>
      <c r="AT112" s="27"/>
      <c r="AU112" s="30">
        <f t="shared" si="1"/>
        <v>100</v>
      </c>
      <c r="AV112" s="15"/>
      <c r="AW112" s="15"/>
      <c r="AX112" s="15"/>
      <c r="AY112" s="15"/>
      <c r="AZ112" s="12" t="s">
        <v>171</v>
      </c>
    </row>
    <row r="113" spans="1:52" ht="102" customHeight="1" x14ac:dyDescent="0.3">
      <c r="A113" s="16" t="s">
        <v>58</v>
      </c>
      <c r="B113" s="9" t="s">
        <v>26</v>
      </c>
      <c r="C113" s="9" t="s">
        <v>167</v>
      </c>
      <c r="D113" s="9" t="s">
        <v>119</v>
      </c>
      <c r="E113" s="9" t="s">
        <v>59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16" t="s">
        <v>58</v>
      </c>
      <c r="AA113" s="25">
        <v>3.6</v>
      </c>
      <c r="AB113" s="25"/>
      <c r="AC113" s="25"/>
      <c r="AD113" s="25"/>
      <c r="AE113" s="25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5">
        <f>AP114</f>
        <v>3.6</v>
      </c>
      <c r="AQ113" s="25"/>
      <c r="AR113" s="25"/>
      <c r="AS113" s="25"/>
      <c r="AT113" s="25"/>
      <c r="AU113" s="30">
        <f t="shared" si="1"/>
        <v>100</v>
      </c>
      <c r="AV113" s="11"/>
      <c r="AW113" s="11"/>
      <c r="AX113" s="11"/>
      <c r="AY113" s="11"/>
      <c r="AZ113" s="16" t="s">
        <v>58</v>
      </c>
    </row>
    <row r="114" spans="1:52" ht="139.80000000000001" customHeight="1" x14ac:dyDescent="0.3">
      <c r="A114" s="12" t="s">
        <v>83</v>
      </c>
      <c r="B114" s="13" t="s">
        <v>26</v>
      </c>
      <c r="C114" s="13" t="s">
        <v>167</v>
      </c>
      <c r="D114" s="13" t="s">
        <v>119</v>
      </c>
      <c r="E114" s="13" t="s">
        <v>59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35</v>
      </c>
      <c r="U114" s="13"/>
      <c r="V114" s="14"/>
      <c r="W114" s="14"/>
      <c r="X114" s="14"/>
      <c r="Y114" s="14"/>
      <c r="Z114" s="12" t="s">
        <v>83</v>
      </c>
      <c r="AA114" s="27">
        <v>3.6</v>
      </c>
      <c r="AB114" s="27"/>
      <c r="AC114" s="27"/>
      <c r="AD114" s="27"/>
      <c r="AE114" s="27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7">
        <v>3.6</v>
      </c>
      <c r="AQ114" s="27"/>
      <c r="AR114" s="27"/>
      <c r="AS114" s="27"/>
      <c r="AT114" s="27"/>
      <c r="AU114" s="30">
        <f t="shared" si="1"/>
        <v>100</v>
      </c>
      <c r="AV114" s="15"/>
      <c r="AW114" s="15"/>
      <c r="AX114" s="15"/>
      <c r="AY114" s="15"/>
      <c r="AZ114" s="12" t="s">
        <v>83</v>
      </c>
    </row>
    <row r="115" spans="1:52" ht="16.649999999999999" customHeight="1" x14ac:dyDescent="0.3">
      <c r="A115" s="5" t="s">
        <v>172</v>
      </c>
      <c r="B115" s="4" t="s">
        <v>26</v>
      </c>
      <c r="C115" s="4" t="s">
        <v>167</v>
      </c>
      <c r="D115" s="4" t="s">
        <v>167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5" t="s">
        <v>172</v>
      </c>
      <c r="AA115" s="23">
        <v>15</v>
      </c>
      <c r="AB115" s="23"/>
      <c r="AC115" s="23"/>
      <c r="AD115" s="23"/>
      <c r="AE115" s="23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3">
        <f>AP116</f>
        <v>15</v>
      </c>
      <c r="AQ115" s="23"/>
      <c r="AR115" s="23"/>
      <c r="AS115" s="23"/>
      <c r="AT115" s="23"/>
      <c r="AU115" s="23">
        <f t="shared" si="1"/>
        <v>100</v>
      </c>
      <c r="AV115" s="7"/>
      <c r="AW115" s="7"/>
      <c r="AX115" s="7"/>
      <c r="AY115" s="7"/>
      <c r="AZ115" s="5" t="s">
        <v>172</v>
      </c>
    </row>
    <row r="116" spans="1:52" ht="87.6" customHeight="1" x14ac:dyDescent="0.3">
      <c r="A116" s="8" t="s">
        <v>173</v>
      </c>
      <c r="B116" s="9" t="s">
        <v>26</v>
      </c>
      <c r="C116" s="9" t="s">
        <v>167</v>
      </c>
      <c r="D116" s="9" t="s">
        <v>167</v>
      </c>
      <c r="E116" s="9" t="s">
        <v>174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173</v>
      </c>
      <c r="AA116" s="25">
        <v>15</v>
      </c>
      <c r="AB116" s="25"/>
      <c r="AC116" s="25"/>
      <c r="AD116" s="25"/>
      <c r="AE116" s="25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5">
        <f>AP117</f>
        <v>15</v>
      </c>
      <c r="AQ116" s="25"/>
      <c r="AR116" s="25"/>
      <c r="AS116" s="25"/>
      <c r="AT116" s="25"/>
      <c r="AU116" s="30">
        <f t="shared" si="1"/>
        <v>100</v>
      </c>
      <c r="AV116" s="11"/>
      <c r="AW116" s="11"/>
      <c r="AX116" s="11"/>
      <c r="AY116" s="11"/>
      <c r="AZ116" s="8" t="s">
        <v>173</v>
      </c>
    </row>
    <row r="117" spans="1:52" ht="110.4" customHeight="1" x14ac:dyDescent="0.3">
      <c r="A117" s="12" t="s">
        <v>175</v>
      </c>
      <c r="B117" s="13" t="s">
        <v>26</v>
      </c>
      <c r="C117" s="13" t="s">
        <v>167</v>
      </c>
      <c r="D117" s="13" t="s">
        <v>167</v>
      </c>
      <c r="E117" s="13" t="s">
        <v>174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35</v>
      </c>
      <c r="U117" s="13"/>
      <c r="V117" s="14"/>
      <c r="W117" s="14"/>
      <c r="X117" s="14"/>
      <c r="Y117" s="14"/>
      <c r="Z117" s="12" t="s">
        <v>175</v>
      </c>
      <c r="AA117" s="27">
        <v>15</v>
      </c>
      <c r="AB117" s="27"/>
      <c r="AC117" s="27"/>
      <c r="AD117" s="27"/>
      <c r="AE117" s="27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7">
        <v>15</v>
      </c>
      <c r="AQ117" s="27"/>
      <c r="AR117" s="27"/>
      <c r="AS117" s="27"/>
      <c r="AT117" s="27"/>
      <c r="AU117" s="30">
        <f t="shared" si="1"/>
        <v>100</v>
      </c>
      <c r="AV117" s="15"/>
      <c r="AW117" s="15"/>
      <c r="AX117" s="15"/>
      <c r="AY117" s="15"/>
      <c r="AZ117" s="12" t="s">
        <v>175</v>
      </c>
    </row>
    <row r="118" spans="1:52" ht="16.649999999999999" customHeight="1" x14ac:dyDescent="0.3">
      <c r="A118" s="5" t="s">
        <v>176</v>
      </c>
      <c r="B118" s="4" t="s">
        <v>26</v>
      </c>
      <c r="C118" s="4" t="s">
        <v>177</v>
      </c>
      <c r="D118" s="4" t="s">
        <v>29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5" t="s">
        <v>176</v>
      </c>
      <c r="AA118" s="23">
        <v>23449.1</v>
      </c>
      <c r="AB118" s="23"/>
      <c r="AC118" s="23"/>
      <c r="AD118" s="23"/>
      <c r="AE118" s="23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3">
        <f>AP119</f>
        <v>23438.9</v>
      </c>
      <c r="AQ118" s="23"/>
      <c r="AR118" s="23"/>
      <c r="AS118" s="23"/>
      <c r="AT118" s="23"/>
      <c r="AU118" s="23">
        <f t="shared" si="1"/>
        <v>99.956501528843333</v>
      </c>
      <c r="AV118" s="7"/>
      <c r="AW118" s="7"/>
      <c r="AX118" s="7"/>
      <c r="AY118" s="7"/>
      <c r="AZ118" s="5" t="s">
        <v>176</v>
      </c>
    </row>
    <row r="119" spans="1:52" ht="16.649999999999999" customHeight="1" x14ac:dyDescent="0.3">
      <c r="A119" s="5" t="s">
        <v>178</v>
      </c>
      <c r="B119" s="4" t="s">
        <v>26</v>
      </c>
      <c r="C119" s="4" t="s">
        <v>177</v>
      </c>
      <c r="D119" s="4" t="s">
        <v>28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6"/>
      <c r="W119" s="6"/>
      <c r="X119" s="6"/>
      <c r="Y119" s="6"/>
      <c r="Z119" s="5" t="s">
        <v>178</v>
      </c>
      <c r="AA119" s="23">
        <v>23449.1</v>
      </c>
      <c r="AB119" s="23"/>
      <c r="AC119" s="23"/>
      <c r="AD119" s="23"/>
      <c r="AE119" s="23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3">
        <f>AP120+AP122+AP124+AP126</f>
        <v>23438.9</v>
      </c>
      <c r="AQ119" s="23"/>
      <c r="AR119" s="23"/>
      <c r="AS119" s="23"/>
      <c r="AT119" s="23"/>
      <c r="AU119" s="23">
        <f t="shared" si="1"/>
        <v>99.956501528843333</v>
      </c>
      <c r="AV119" s="7"/>
      <c r="AW119" s="7"/>
      <c r="AX119" s="7"/>
      <c r="AY119" s="7"/>
      <c r="AZ119" s="5" t="s">
        <v>178</v>
      </c>
    </row>
    <row r="120" spans="1:52" ht="71.400000000000006" customHeight="1" x14ac:dyDescent="0.3">
      <c r="A120" s="8" t="s">
        <v>179</v>
      </c>
      <c r="B120" s="9" t="s">
        <v>26</v>
      </c>
      <c r="C120" s="9" t="s">
        <v>177</v>
      </c>
      <c r="D120" s="9" t="s">
        <v>28</v>
      </c>
      <c r="E120" s="9" t="s">
        <v>180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8" t="s">
        <v>179</v>
      </c>
      <c r="AA120" s="25">
        <v>14739.7</v>
      </c>
      <c r="AB120" s="25"/>
      <c r="AC120" s="25"/>
      <c r="AD120" s="25"/>
      <c r="AE120" s="25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5">
        <f>AP121</f>
        <v>14739.7</v>
      </c>
      <c r="AQ120" s="25"/>
      <c r="AR120" s="25"/>
      <c r="AS120" s="25"/>
      <c r="AT120" s="25"/>
      <c r="AU120" s="30">
        <f t="shared" si="1"/>
        <v>100</v>
      </c>
      <c r="AV120" s="11"/>
      <c r="AW120" s="11"/>
      <c r="AX120" s="11"/>
      <c r="AY120" s="11"/>
      <c r="AZ120" s="8" t="s">
        <v>179</v>
      </c>
    </row>
    <row r="121" spans="1:52" ht="90" customHeight="1" x14ac:dyDescent="0.3">
      <c r="A121" s="17" t="s">
        <v>181</v>
      </c>
      <c r="B121" s="13" t="s">
        <v>26</v>
      </c>
      <c r="C121" s="13" t="s">
        <v>177</v>
      </c>
      <c r="D121" s="13" t="s">
        <v>28</v>
      </c>
      <c r="E121" s="13" t="s">
        <v>180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182</v>
      </c>
      <c r="U121" s="13"/>
      <c r="V121" s="14"/>
      <c r="W121" s="14"/>
      <c r="X121" s="14"/>
      <c r="Y121" s="14"/>
      <c r="Z121" s="17" t="s">
        <v>181</v>
      </c>
      <c r="AA121" s="27">
        <v>14739.7</v>
      </c>
      <c r="AB121" s="27"/>
      <c r="AC121" s="27"/>
      <c r="AD121" s="27"/>
      <c r="AE121" s="27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7">
        <v>14739.7</v>
      </c>
      <c r="AQ121" s="27"/>
      <c r="AR121" s="27"/>
      <c r="AS121" s="27"/>
      <c r="AT121" s="27"/>
      <c r="AU121" s="30">
        <f t="shared" si="1"/>
        <v>100</v>
      </c>
      <c r="AV121" s="15"/>
      <c r="AW121" s="15"/>
      <c r="AX121" s="15"/>
      <c r="AY121" s="15"/>
      <c r="AZ121" s="17" t="s">
        <v>181</v>
      </c>
    </row>
    <row r="122" spans="1:52" ht="50.1" customHeight="1" x14ac:dyDescent="0.3">
      <c r="A122" s="8" t="s">
        <v>183</v>
      </c>
      <c r="B122" s="9" t="s">
        <v>26</v>
      </c>
      <c r="C122" s="9" t="s">
        <v>177</v>
      </c>
      <c r="D122" s="9" t="s">
        <v>28</v>
      </c>
      <c r="E122" s="9" t="s">
        <v>184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8" t="s">
        <v>183</v>
      </c>
      <c r="AA122" s="25">
        <v>236.4</v>
      </c>
      <c r="AB122" s="25"/>
      <c r="AC122" s="25"/>
      <c r="AD122" s="25"/>
      <c r="AE122" s="25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5">
        <f>AP123</f>
        <v>226.5</v>
      </c>
      <c r="AQ122" s="25"/>
      <c r="AR122" s="25"/>
      <c r="AS122" s="25"/>
      <c r="AT122" s="25"/>
      <c r="AU122" s="30">
        <f t="shared" si="1"/>
        <v>95.812182741116743</v>
      </c>
      <c r="AV122" s="11"/>
      <c r="AW122" s="11"/>
      <c r="AX122" s="11"/>
      <c r="AY122" s="11"/>
      <c r="AZ122" s="8" t="s">
        <v>183</v>
      </c>
    </row>
    <row r="123" spans="1:52" ht="60.6" customHeight="1" x14ac:dyDescent="0.3">
      <c r="A123" s="17" t="s">
        <v>185</v>
      </c>
      <c r="B123" s="13" t="s">
        <v>26</v>
      </c>
      <c r="C123" s="13" t="s">
        <v>177</v>
      </c>
      <c r="D123" s="13" t="s">
        <v>28</v>
      </c>
      <c r="E123" s="13" t="s">
        <v>184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182</v>
      </c>
      <c r="U123" s="13"/>
      <c r="V123" s="14"/>
      <c r="W123" s="14"/>
      <c r="X123" s="14"/>
      <c r="Y123" s="14"/>
      <c r="Z123" s="17" t="s">
        <v>185</v>
      </c>
      <c r="AA123" s="27">
        <v>236.4</v>
      </c>
      <c r="AB123" s="27"/>
      <c r="AC123" s="27"/>
      <c r="AD123" s="27"/>
      <c r="AE123" s="27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7">
        <v>226.5</v>
      </c>
      <c r="AQ123" s="27"/>
      <c r="AR123" s="27"/>
      <c r="AS123" s="27"/>
      <c r="AT123" s="27"/>
      <c r="AU123" s="30">
        <f t="shared" si="1"/>
        <v>95.812182741116743</v>
      </c>
      <c r="AV123" s="15"/>
      <c r="AW123" s="15"/>
      <c r="AX123" s="15"/>
      <c r="AY123" s="15"/>
      <c r="AZ123" s="17" t="s">
        <v>185</v>
      </c>
    </row>
    <row r="124" spans="1:52" ht="100.2" customHeight="1" x14ac:dyDescent="0.3">
      <c r="A124" s="8" t="s">
        <v>186</v>
      </c>
      <c r="B124" s="9" t="s">
        <v>26</v>
      </c>
      <c r="C124" s="9" t="s">
        <v>177</v>
      </c>
      <c r="D124" s="9" t="s">
        <v>28</v>
      </c>
      <c r="E124" s="9" t="s">
        <v>187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 t="s">
        <v>186</v>
      </c>
      <c r="AA124" s="25">
        <v>3134.5</v>
      </c>
      <c r="AB124" s="25"/>
      <c r="AC124" s="25"/>
      <c r="AD124" s="25"/>
      <c r="AE124" s="25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5">
        <f>AP125</f>
        <v>3134.2</v>
      </c>
      <c r="AQ124" s="25"/>
      <c r="AR124" s="25"/>
      <c r="AS124" s="25"/>
      <c r="AT124" s="25"/>
      <c r="AU124" s="30">
        <f t="shared" si="1"/>
        <v>99.99042909554953</v>
      </c>
      <c r="AV124" s="11"/>
      <c r="AW124" s="11"/>
      <c r="AX124" s="11"/>
      <c r="AY124" s="11"/>
      <c r="AZ124" s="8" t="s">
        <v>186</v>
      </c>
    </row>
    <row r="125" spans="1:52" ht="95.4" customHeight="1" x14ac:dyDescent="0.3">
      <c r="A125" s="12" t="s">
        <v>188</v>
      </c>
      <c r="B125" s="13" t="s">
        <v>26</v>
      </c>
      <c r="C125" s="13" t="s">
        <v>177</v>
      </c>
      <c r="D125" s="13" t="s">
        <v>28</v>
      </c>
      <c r="E125" s="13" t="s">
        <v>187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182</v>
      </c>
      <c r="U125" s="13"/>
      <c r="V125" s="14"/>
      <c r="W125" s="14"/>
      <c r="X125" s="14"/>
      <c r="Y125" s="14"/>
      <c r="Z125" s="12" t="s">
        <v>188</v>
      </c>
      <c r="AA125" s="27">
        <v>3134.5</v>
      </c>
      <c r="AB125" s="27"/>
      <c r="AC125" s="27"/>
      <c r="AD125" s="27"/>
      <c r="AE125" s="27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7">
        <v>3134.2</v>
      </c>
      <c r="AQ125" s="27"/>
      <c r="AR125" s="27"/>
      <c r="AS125" s="27"/>
      <c r="AT125" s="27"/>
      <c r="AU125" s="30">
        <f t="shared" si="1"/>
        <v>99.99042909554953</v>
      </c>
      <c r="AV125" s="15"/>
      <c r="AW125" s="15"/>
      <c r="AX125" s="15"/>
      <c r="AY125" s="15"/>
      <c r="AZ125" s="12" t="s">
        <v>188</v>
      </c>
    </row>
    <row r="126" spans="1:52" ht="71.400000000000006" customHeight="1" x14ac:dyDescent="0.3">
      <c r="A126" s="8" t="s">
        <v>189</v>
      </c>
      <c r="B126" s="9" t="s">
        <v>26</v>
      </c>
      <c r="C126" s="9" t="s">
        <v>177</v>
      </c>
      <c r="D126" s="9" t="s">
        <v>28</v>
      </c>
      <c r="E126" s="9" t="s">
        <v>190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8" t="s">
        <v>189</v>
      </c>
      <c r="AA126" s="25">
        <v>5338.5</v>
      </c>
      <c r="AB126" s="25"/>
      <c r="AC126" s="25"/>
      <c r="AD126" s="25"/>
      <c r="AE126" s="25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5">
        <f>AP127</f>
        <v>5338.5</v>
      </c>
      <c r="AQ126" s="25"/>
      <c r="AR126" s="25"/>
      <c r="AS126" s="25"/>
      <c r="AT126" s="25"/>
      <c r="AU126" s="30">
        <f t="shared" si="1"/>
        <v>100</v>
      </c>
      <c r="AV126" s="11"/>
      <c r="AW126" s="11"/>
      <c r="AX126" s="11"/>
      <c r="AY126" s="11"/>
      <c r="AZ126" s="8" t="s">
        <v>189</v>
      </c>
    </row>
    <row r="127" spans="1:52" ht="99.6" customHeight="1" x14ac:dyDescent="0.3">
      <c r="A127" s="17" t="s">
        <v>191</v>
      </c>
      <c r="B127" s="13" t="s">
        <v>26</v>
      </c>
      <c r="C127" s="13" t="s">
        <v>177</v>
      </c>
      <c r="D127" s="13" t="s">
        <v>28</v>
      </c>
      <c r="E127" s="13" t="s">
        <v>190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182</v>
      </c>
      <c r="U127" s="13"/>
      <c r="V127" s="14"/>
      <c r="W127" s="14"/>
      <c r="X127" s="14"/>
      <c r="Y127" s="14"/>
      <c r="Z127" s="17" t="s">
        <v>191</v>
      </c>
      <c r="AA127" s="27">
        <v>5338.5</v>
      </c>
      <c r="AB127" s="27"/>
      <c r="AC127" s="27"/>
      <c r="AD127" s="27"/>
      <c r="AE127" s="27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7">
        <v>5338.5</v>
      </c>
      <c r="AQ127" s="27"/>
      <c r="AR127" s="27"/>
      <c r="AS127" s="27"/>
      <c r="AT127" s="27"/>
      <c r="AU127" s="30">
        <f t="shared" si="1"/>
        <v>100</v>
      </c>
      <c r="AV127" s="15"/>
      <c r="AW127" s="15"/>
      <c r="AX127" s="15"/>
      <c r="AY127" s="15"/>
      <c r="AZ127" s="17" t="s">
        <v>191</v>
      </c>
    </row>
    <row r="128" spans="1:52" ht="33.450000000000003" customHeight="1" x14ac:dyDescent="0.3">
      <c r="A128" s="5" t="s">
        <v>192</v>
      </c>
      <c r="B128" s="4" t="s">
        <v>26</v>
      </c>
      <c r="C128" s="4" t="s">
        <v>114</v>
      </c>
      <c r="D128" s="4" t="s">
        <v>29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6"/>
      <c r="W128" s="6"/>
      <c r="X128" s="6"/>
      <c r="Y128" s="6"/>
      <c r="Z128" s="5" t="s">
        <v>192</v>
      </c>
      <c r="AA128" s="23">
        <v>300</v>
      </c>
      <c r="AB128" s="23"/>
      <c r="AC128" s="23"/>
      <c r="AD128" s="23"/>
      <c r="AE128" s="23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3">
        <f>AP130</f>
        <v>300</v>
      </c>
      <c r="AQ128" s="23"/>
      <c r="AR128" s="23"/>
      <c r="AS128" s="23"/>
      <c r="AT128" s="23"/>
      <c r="AU128" s="23">
        <f t="shared" si="1"/>
        <v>100</v>
      </c>
      <c r="AV128" s="7"/>
      <c r="AW128" s="7"/>
      <c r="AX128" s="7"/>
      <c r="AY128" s="7"/>
      <c r="AZ128" s="5" t="s">
        <v>192</v>
      </c>
    </row>
    <row r="129" spans="1:52" ht="16.649999999999999" customHeight="1" x14ac:dyDescent="0.3">
      <c r="A129" s="5" t="s">
        <v>193</v>
      </c>
      <c r="B129" s="4" t="s">
        <v>26</v>
      </c>
      <c r="C129" s="4" t="s">
        <v>114</v>
      </c>
      <c r="D129" s="4" t="s">
        <v>28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5" t="s">
        <v>193</v>
      </c>
      <c r="AA129" s="23">
        <v>300</v>
      </c>
      <c r="AB129" s="23"/>
      <c r="AC129" s="23"/>
      <c r="AD129" s="23"/>
      <c r="AE129" s="23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3">
        <f>AP130</f>
        <v>300</v>
      </c>
      <c r="AQ129" s="23"/>
      <c r="AR129" s="23"/>
      <c r="AS129" s="23"/>
      <c r="AT129" s="23"/>
      <c r="AU129" s="23">
        <f t="shared" si="1"/>
        <v>100</v>
      </c>
      <c r="AV129" s="7"/>
      <c r="AW129" s="7"/>
      <c r="AX129" s="7"/>
      <c r="AY129" s="7"/>
      <c r="AZ129" s="5" t="s">
        <v>193</v>
      </c>
    </row>
    <row r="130" spans="1:52" ht="122.4" customHeight="1" x14ac:dyDescent="0.3">
      <c r="A130" s="16" t="s">
        <v>67</v>
      </c>
      <c r="B130" s="9" t="s">
        <v>26</v>
      </c>
      <c r="C130" s="9" t="s">
        <v>114</v>
      </c>
      <c r="D130" s="9" t="s">
        <v>28</v>
      </c>
      <c r="E130" s="9" t="s">
        <v>68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10"/>
      <c r="X130" s="10"/>
      <c r="Y130" s="10"/>
      <c r="Z130" s="16" t="s">
        <v>67</v>
      </c>
      <c r="AA130" s="25">
        <v>300</v>
      </c>
      <c r="AB130" s="25"/>
      <c r="AC130" s="25"/>
      <c r="AD130" s="25"/>
      <c r="AE130" s="25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5">
        <f>AP131</f>
        <v>300</v>
      </c>
      <c r="AQ130" s="25"/>
      <c r="AR130" s="25"/>
      <c r="AS130" s="25"/>
      <c r="AT130" s="25"/>
      <c r="AU130" s="30">
        <f t="shared" si="1"/>
        <v>100</v>
      </c>
      <c r="AV130" s="11"/>
      <c r="AW130" s="11"/>
      <c r="AX130" s="11"/>
      <c r="AY130" s="11"/>
      <c r="AZ130" s="16" t="s">
        <v>67</v>
      </c>
    </row>
    <row r="131" spans="1:52" ht="136.80000000000001" customHeight="1" x14ac:dyDescent="0.3">
      <c r="A131" s="12" t="s">
        <v>69</v>
      </c>
      <c r="B131" s="13" t="s">
        <v>26</v>
      </c>
      <c r="C131" s="13" t="s">
        <v>114</v>
      </c>
      <c r="D131" s="13" t="s">
        <v>28</v>
      </c>
      <c r="E131" s="13" t="s">
        <v>68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 t="s">
        <v>35</v>
      </c>
      <c r="U131" s="13"/>
      <c r="V131" s="14"/>
      <c r="W131" s="14"/>
      <c r="X131" s="14"/>
      <c r="Y131" s="14"/>
      <c r="Z131" s="12" t="s">
        <v>69</v>
      </c>
      <c r="AA131" s="27">
        <v>300</v>
      </c>
      <c r="AB131" s="27"/>
      <c r="AC131" s="27"/>
      <c r="AD131" s="27"/>
      <c r="AE131" s="27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7">
        <v>300</v>
      </c>
      <c r="AQ131" s="27"/>
      <c r="AR131" s="27"/>
      <c r="AS131" s="27"/>
      <c r="AT131" s="27"/>
      <c r="AU131" s="30">
        <f t="shared" si="1"/>
        <v>100</v>
      </c>
      <c r="AV131" s="15"/>
      <c r="AW131" s="15"/>
      <c r="AX131" s="15"/>
      <c r="AY131" s="15"/>
      <c r="AZ131" s="12" t="s">
        <v>69</v>
      </c>
    </row>
    <row r="132" spans="1:52" ht="16.649999999999999" customHeight="1" x14ac:dyDescent="0.3">
      <c r="A132" s="5" t="s">
        <v>194</v>
      </c>
      <c r="B132" s="4" t="s">
        <v>195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6"/>
      <c r="W132" s="6"/>
      <c r="X132" s="6"/>
      <c r="Y132" s="6"/>
      <c r="Z132" s="5" t="s">
        <v>194</v>
      </c>
      <c r="AA132" s="23">
        <v>12005.9</v>
      </c>
      <c r="AB132" s="23"/>
      <c r="AC132" s="23"/>
      <c r="AD132" s="23"/>
      <c r="AE132" s="23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3">
        <f>AP133</f>
        <v>11856.400000000001</v>
      </c>
      <c r="AQ132" s="23"/>
      <c r="AR132" s="23"/>
      <c r="AS132" s="23"/>
      <c r="AT132" s="23"/>
      <c r="AU132" s="23">
        <f t="shared" si="1"/>
        <v>98.754778900373992</v>
      </c>
      <c r="AV132" s="7"/>
      <c r="AW132" s="7"/>
      <c r="AX132" s="7"/>
      <c r="AY132" s="7"/>
      <c r="AZ132" s="5" t="s">
        <v>194</v>
      </c>
    </row>
    <row r="133" spans="1:52" ht="33.450000000000003" customHeight="1" x14ac:dyDescent="0.3">
      <c r="A133" s="5" t="s">
        <v>118</v>
      </c>
      <c r="B133" s="4" t="s">
        <v>195</v>
      </c>
      <c r="C133" s="4" t="s">
        <v>119</v>
      </c>
      <c r="D133" s="4" t="s">
        <v>29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6"/>
      <c r="W133" s="6"/>
      <c r="X133" s="6"/>
      <c r="Y133" s="6"/>
      <c r="Z133" s="5" t="s">
        <v>118</v>
      </c>
      <c r="AA133" s="23">
        <v>12005.9</v>
      </c>
      <c r="AB133" s="23"/>
      <c r="AC133" s="23"/>
      <c r="AD133" s="23"/>
      <c r="AE133" s="23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3">
        <f>AP134</f>
        <v>11856.400000000001</v>
      </c>
      <c r="AQ133" s="23"/>
      <c r="AR133" s="23"/>
      <c r="AS133" s="23"/>
      <c r="AT133" s="23"/>
      <c r="AU133" s="23">
        <f t="shared" si="1"/>
        <v>98.754778900373992</v>
      </c>
      <c r="AV133" s="7"/>
      <c r="AW133" s="7"/>
      <c r="AX133" s="7"/>
      <c r="AY133" s="7"/>
      <c r="AZ133" s="5" t="s">
        <v>118</v>
      </c>
    </row>
    <row r="134" spans="1:52" ht="16.649999999999999" customHeight="1" x14ac:dyDescent="0.3">
      <c r="A134" s="5" t="s">
        <v>135</v>
      </c>
      <c r="B134" s="4" t="s">
        <v>195</v>
      </c>
      <c r="C134" s="4" t="s">
        <v>119</v>
      </c>
      <c r="D134" s="4" t="s">
        <v>31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5" t="s">
        <v>135</v>
      </c>
      <c r="AA134" s="23">
        <v>12005.9</v>
      </c>
      <c r="AB134" s="23"/>
      <c r="AC134" s="23"/>
      <c r="AD134" s="23"/>
      <c r="AE134" s="23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3">
        <f>AP135</f>
        <v>11856.400000000001</v>
      </c>
      <c r="AQ134" s="23"/>
      <c r="AR134" s="23"/>
      <c r="AS134" s="23"/>
      <c r="AT134" s="23"/>
      <c r="AU134" s="23">
        <f t="shared" si="1"/>
        <v>98.754778900373992</v>
      </c>
      <c r="AV134" s="7"/>
      <c r="AW134" s="7"/>
      <c r="AX134" s="7"/>
      <c r="AY134" s="7"/>
      <c r="AZ134" s="5" t="s">
        <v>135</v>
      </c>
    </row>
    <row r="135" spans="1:52" ht="50.1" customHeight="1" x14ac:dyDescent="0.3">
      <c r="A135" s="8" t="s">
        <v>196</v>
      </c>
      <c r="B135" s="9" t="s">
        <v>195</v>
      </c>
      <c r="C135" s="9" t="s">
        <v>119</v>
      </c>
      <c r="D135" s="9" t="s">
        <v>31</v>
      </c>
      <c r="E135" s="9" t="s">
        <v>197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8" t="s">
        <v>196</v>
      </c>
      <c r="AA135" s="25">
        <v>12005.9</v>
      </c>
      <c r="AB135" s="25"/>
      <c r="AC135" s="25"/>
      <c r="AD135" s="25"/>
      <c r="AE135" s="25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5">
        <f>AP136+AP137+AP138</f>
        <v>11856.400000000001</v>
      </c>
      <c r="AQ135" s="25"/>
      <c r="AR135" s="25"/>
      <c r="AS135" s="25"/>
      <c r="AT135" s="25"/>
      <c r="AU135" s="30">
        <f t="shared" si="1"/>
        <v>98.754778900373992</v>
      </c>
      <c r="AV135" s="11"/>
      <c r="AW135" s="11"/>
      <c r="AX135" s="11"/>
      <c r="AY135" s="11"/>
      <c r="AZ135" s="8" t="s">
        <v>196</v>
      </c>
    </row>
    <row r="136" spans="1:52" ht="62.4" customHeight="1" x14ac:dyDescent="0.3">
      <c r="A136" s="17" t="s">
        <v>198</v>
      </c>
      <c r="B136" s="13" t="s">
        <v>195</v>
      </c>
      <c r="C136" s="13" t="s">
        <v>119</v>
      </c>
      <c r="D136" s="13" t="s">
        <v>31</v>
      </c>
      <c r="E136" s="13" t="s">
        <v>197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 t="s">
        <v>199</v>
      </c>
      <c r="U136" s="13"/>
      <c r="V136" s="14"/>
      <c r="W136" s="14"/>
      <c r="X136" s="14"/>
      <c r="Y136" s="14"/>
      <c r="Z136" s="17" t="s">
        <v>198</v>
      </c>
      <c r="AA136" s="27">
        <v>8273.6</v>
      </c>
      <c r="AB136" s="27"/>
      <c r="AC136" s="27"/>
      <c r="AD136" s="27"/>
      <c r="AE136" s="27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7">
        <v>8271.2000000000007</v>
      </c>
      <c r="AQ136" s="27"/>
      <c r="AR136" s="27"/>
      <c r="AS136" s="27"/>
      <c r="AT136" s="27"/>
      <c r="AU136" s="30">
        <f t="shared" si="1"/>
        <v>99.970992071166123</v>
      </c>
      <c r="AV136" s="15"/>
      <c r="AW136" s="15"/>
      <c r="AX136" s="15"/>
      <c r="AY136" s="15"/>
      <c r="AZ136" s="17" t="s">
        <v>198</v>
      </c>
    </row>
    <row r="137" spans="1:52" ht="73.8" customHeight="1" x14ac:dyDescent="0.3">
      <c r="A137" s="17" t="s">
        <v>200</v>
      </c>
      <c r="B137" s="13" t="s">
        <v>195</v>
      </c>
      <c r="C137" s="13" t="s">
        <v>119</v>
      </c>
      <c r="D137" s="13" t="s">
        <v>31</v>
      </c>
      <c r="E137" s="13" t="s">
        <v>197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 t="s">
        <v>35</v>
      </c>
      <c r="U137" s="13"/>
      <c r="V137" s="14"/>
      <c r="W137" s="14"/>
      <c r="X137" s="14"/>
      <c r="Y137" s="14"/>
      <c r="Z137" s="17" t="s">
        <v>200</v>
      </c>
      <c r="AA137" s="27">
        <v>3676.1</v>
      </c>
      <c r="AB137" s="27"/>
      <c r="AC137" s="27"/>
      <c r="AD137" s="27"/>
      <c r="AE137" s="27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7">
        <v>3559</v>
      </c>
      <c r="AQ137" s="27"/>
      <c r="AR137" s="27"/>
      <c r="AS137" s="27"/>
      <c r="AT137" s="27"/>
      <c r="AU137" s="30">
        <f t="shared" si="1"/>
        <v>96.814558907537887</v>
      </c>
      <c r="AV137" s="15"/>
      <c r="AW137" s="15"/>
      <c r="AX137" s="15"/>
      <c r="AY137" s="15"/>
      <c r="AZ137" s="17" t="s">
        <v>200</v>
      </c>
    </row>
    <row r="138" spans="1:52" ht="63.6" customHeight="1" x14ac:dyDescent="0.3">
      <c r="A138" s="17" t="s">
        <v>201</v>
      </c>
      <c r="B138" s="13" t="s">
        <v>195</v>
      </c>
      <c r="C138" s="13" t="s">
        <v>119</v>
      </c>
      <c r="D138" s="13" t="s">
        <v>31</v>
      </c>
      <c r="E138" s="13" t="s">
        <v>197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 t="s">
        <v>49</v>
      </c>
      <c r="U138" s="13"/>
      <c r="V138" s="14"/>
      <c r="W138" s="14"/>
      <c r="X138" s="14"/>
      <c r="Y138" s="14"/>
      <c r="Z138" s="17" t="s">
        <v>201</v>
      </c>
      <c r="AA138" s="27">
        <v>56.2</v>
      </c>
      <c r="AB138" s="27"/>
      <c r="AC138" s="27"/>
      <c r="AD138" s="27"/>
      <c r="AE138" s="27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7">
        <v>26.2</v>
      </c>
      <c r="AQ138" s="27"/>
      <c r="AR138" s="27"/>
      <c r="AS138" s="27"/>
      <c r="AT138" s="27"/>
      <c r="AU138" s="30">
        <f t="shared" ref="AU138:AU139" si="2">AP138/AA138*100</f>
        <v>46.619217081850529</v>
      </c>
      <c r="AV138" s="15"/>
      <c r="AW138" s="15"/>
      <c r="AX138" s="15"/>
      <c r="AY138" s="15"/>
      <c r="AZ138" s="17" t="s">
        <v>201</v>
      </c>
    </row>
    <row r="139" spans="1:52" ht="16.649999999999999" customHeight="1" x14ac:dyDescent="0.3">
      <c r="A139" s="18" t="s">
        <v>202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6"/>
      <c r="W139" s="6"/>
      <c r="X139" s="6"/>
      <c r="Y139" s="6"/>
      <c r="Z139" s="18" t="s">
        <v>202</v>
      </c>
      <c r="AA139" s="23">
        <v>106441.5</v>
      </c>
      <c r="AB139" s="23"/>
      <c r="AC139" s="23"/>
      <c r="AD139" s="23"/>
      <c r="AE139" s="23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3">
        <f>AP9+AP132</f>
        <v>97424.4</v>
      </c>
      <c r="AQ139" s="23"/>
      <c r="AR139" s="23"/>
      <c r="AS139" s="23"/>
      <c r="AT139" s="23"/>
      <c r="AU139" s="23">
        <f t="shared" si="2"/>
        <v>91.528586124772758</v>
      </c>
      <c r="AV139" s="7"/>
      <c r="AW139" s="7"/>
      <c r="AX139" s="7"/>
      <c r="AY139" s="7"/>
      <c r="AZ139" s="18" t="s">
        <v>202</v>
      </c>
    </row>
    <row r="140" spans="1:52" ht="14.4" x14ac:dyDescent="0.3"/>
  </sheetData>
  <mergeCells count="40">
    <mergeCell ref="W6:W7"/>
    <mergeCell ref="B6:B7"/>
    <mergeCell ref="Y6:Y7"/>
    <mergeCell ref="AT6:AT7"/>
    <mergeCell ref="X6:X7"/>
    <mergeCell ref="AN6:AN7"/>
    <mergeCell ref="D6:D7"/>
    <mergeCell ref="C6:C7"/>
    <mergeCell ref="V6:V7"/>
    <mergeCell ref="AP6:AP7"/>
    <mergeCell ref="AZ6:AZ7"/>
    <mergeCell ref="A6:A7"/>
    <mergeCell ref="Z6:Z7"/>
    <mergeCell ref="AK6:AK7"/>
    <mergeCell ref="AF6:AF7"/>
    <mergeCell ref="AA6:AA7"/>
    <mergeCell ref="AE6:AE7"/>
    <mergeCell ref="AB6:AB7"/>
    <mergeCell ref="AS6:AS7"/>
    <mergeCell ref="T6:T7"/>
    <mergeCell ref="E6:S7"/>
    <mergeCell ref="AV6:AV7"/>
    <mergeCell ref="AQ6:AQ7"/>
    <mergeCell ref="U6:U7"/>
    <mergeCell ref="C1:AU1"/>
    <mergeCell ref="AO6:AO7"/>
    <mergeCell ref="AL6:AL7"/>
    <mergeCell ref="AM6:AM7"/>
    <mergeCell ref="AG6:AG7"/>
    <mergeCell ref="AH6:AH7"/>
    <mergeCell ref="AI6:AI7"/>
    <mergeCell ref="AJ6:AJ7"/>
    <mergeCell ref="AD6:AD7"/>
    <mergeCell ref="AC6:AC7"/>
    <mergeCell ref="A3:AZ3"/>
    <mergeCell ref="AX6:AX7"/>
    <mergeCell ref="AW6:AW7"/>
    <mergeCell ref="AR6:AR7"/>
    <mergeCell ref="AY6:AY7"/>
    <mergeCell ref="AU6:AU7"/>
  </mergeCells>
  <pageMargins left="0.78740157480314965" right="0.39370078740157483" top="0.59055118110236227" bottom="0.59055118110236227" header="0.39370078740157483" footer="0.3937007874015748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rep:2.46.2.81</dc:description>
  <cp:lastModifiedBy>user25</cp:lastModifiedBy>
  <cp:lastPrinted>2019-03-12T13:33:00Z</cp:lastPrinted>
  <dcterms:created xsi:type="dcterms:W3CDTF">2018-12-18T13:16:40Z</dcterms:created>
  <dcterms:modified xsi:type="dcterms:W3CDTF">2019-03-12T13:33:43Z</dcterms:modified>
</cp:coreProperties>
</file>